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defaultThemeVersion="124226"/>
  <mc:AlternateContent xmlns:mc="http://schemas.openxmlformats.org/markup-compatibility/2006">
    <mc:Choice Requires="x15">
      <x15ac:absPath xmlns:x15ac="http://schemas.microsoft.com/office/spreadsheetml/2010/11/ac" url="https://netorgft6658515.sharepoint.com/sites/MarketingLaunchOpExecs-relaunch2026/Shared Documents/Marketing 2026 OpExecs/Lead Magnets/Lead Magnets for Website/Lean Process Improvement and Operational Excellence/"/>
    </mc:Choice>
  </mc:AlternateContent>
  <xr:revisionPtr revIDLastSave="208" documentId="8_{8B9E16CF-93C0-434E-813C-AA4730577B9F}" xr6:coauthVersionLast="47" xr6:coauthVersionMax="47" xr10:uidLastSave="{1C163DE1-FB29-4A8E-BF47-C93B9CA356AD}"/>
  <bookViews>
    <workbookView xWindow="-98" yWindow="-98" windowWidth="21795" windowHeight="12975" tabRatio="867" xr2:uid="{00000000-000D-0000-FFFF-FFFF00000000}"/>
  </bookViews>
  <sheets>
    <sheet name="Instructions" sheetId="7" r:id="rId1"/>
    <sheet name="Kaizen Checklist" sheetId="8" r:id="rId2"/>
    <sheet name="Proposed Agenda" sheetId="11" r:id="rId3"/>
    <sheet name="Newspaper" sheetId="2" r:id="rId4"/>
    <sheet name="Detailed Act Plan" sheetId="4" r:id="rId5"/>
    <sheet name="Detailed Act Plan Example" sheetId="6" r:id="rId6"/>
    <sheet name="Kaizen Event Scorecard" sheetId="10" r:id="rId7"/>
  </sheets>
  <definedNames>
    <definedName name="_xlnm.Print_Area" localSheetId="6">'Kaizen Event Scorecard'!$A$1:$J$32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4" i="11" l="1"/>
  <c r="B15" i="11" s="1"/>
  <c r="C15" i="11" s="1"/>
  <c r="B16" i="11" s="1"/>
  <c r="C16" i="11" s="1"/>
  <c r="B17" i="11" s="1"/>
  <c r="C17" i="11" s="1"/>
  <c r="B18" i="11" s="1"/>
  <c r="C18" i="11" s="1"/>
  <c r="B19" i="11" s="1"/>
  <c r="C19" i="11" s="1"/>
  <c r="B20" i="11" s="1"/>
  <c r="C20" i="11" s="1"/>
  <c r="A4" i="8"/>
  <c r="A5" i="8" s="1"/>
  <c r="A6" i="8" s="1"/>
  <c r="A7" i="8" s="1"/>
  <c r="A8" i="8" s="1"/>
  <c r="A9" i="8" s="1"/>
  <c r="A10" i="8" s="1"/>
  <c r="A11" i="8" s="1"/>
  <c r="A12" i="8" s="1"/>
  <c r="A13" i="8" s="1"/>
  <c r="A14" i="8" s="1"/>
  <c r="A15" i="8" s="1"/>
  <c r="A16" i="8" s="1"/>
  <c r="A17" i="8" s="1"/>
  <c r="A18" i="8" s="1"/>
  <c r="A19" i="8" s="1"/>
  <c r="A20" i="8" s="1"/>
  <c r="A21" i="8" s="1"/>
  <c r="A22" i="8" s="1"/>
  <c r="A23" i="8" s="1"/>
  <c r="A24" i="8" s="1"/>
  <c r="A25" i="8" s="1"/>
  <c r="A26" i="8" s="1"/>
  <c r="A27" i="8" s="1"/>
  <c r="A28" i="8" s="1"/>
  <c r="A29" i="8" s="1"/>
  <c r="A30" i="8" s="1"/>
  <c r="A31" i="8" s="1"/>
  <c r="A32" i="8" s="1"/>
  <c r="A33" i="8" s="1"/>
  <c r="A34" i="8" s="1"/>
  <c r="A35" i="8" s="1"/>
  <c r="A36" i="8" s="1"/>
  <c r="A37" i="8" s="1"/>
  <c r="A38" i="8" s="1"/>
  <c r="A39" i="8" s="1"/>
  <c r="A40" i="8" s="1"/>
  <c r="A41" i="8" s="1"/>
  <c r="A42" i="8" s="1"/>
  <c r="A43" i="8" s="1"/>
  <c r="D35" i="6"/>
  <c r="D34" i="6"/>
  <c r="D33" i="6"/>
  <c r="D32" i="6"/>
  <c r="D31" i="6"/>
  <c r="D30" i="6"/>
  <c r="D29" i="6"/>
  <c r="D28" i="6"/>
  <c r="D27" i="6"/>
  <c r="D26" i="6"/>
  <c r="D25" i="6"/>
  <c r="D24" i="6"/>
  <c r="D23" i="6"/>
  <c r="D22" i="6"/>
  <c r="D21" i="6"/>
  <c r="D20" i="6"/>
  <c r="D19" i="6"/>
  <c r="D18" i="6"/>
  <c r="D17" i="6"/>
  <c r="D16" i="6"/>
  <c r="C13" i="6"/>
  <c r="C12" i="6"/>
  <c r="C11" i="6"/>
  <c r="C10" i="6"/>
  <c r="C9" i="6"/>
  <c r="C8" i="6"/>
  <c r="C7" i="6"/>
  <c r="C5" i="6"/>
  <c r="C14" i="6" l="1"/>
  <c r="E6" i="6" s="1"/>
  <c r="D35" i="4"/>
  <c r="D34" i="4"/>
  <c r="D33" i="4"/>
  <c r="D32" i="4"/>
  <c r="D31" i="4"/>
  <c r="D30" i="4"/>
  <c r="D29" i="4"/>
  <c r="D28" i="4"/>
  <c r="D27" i="4"/>
  <c r="D26" i="4"/>
  <c r="D25" i="4"/>
  <c r="D24" i="4"/>
  <c r="D23" i="4"/>
  <c r="D22" i="4"/>
  <c r="D21" i="4"/>
  <c r="D20" i="4"/>
  <c r="D19" i="4"/>
  <c r="D18" i="4"/>
  <c r="D17" i="4"/>
  <c r="D16" i="4"/>
  <c r="C13" i="4"/>
  <c r="C12" i="4"/>
  <c r="C11" i="4"/>
  <c r="C10" i="4"/>
  <c r="C9" i="4"/>
  <c r="C8" i="4"/>
  <c r="C7" i="4"/>
  <c r="C5" i="4"/>
  <c r="C14" i="4" l="1"/>
  <c r="E6" i="4" s="1"/>
  <c r="D7" i="4" l="1"/>
</calcChain>
</file>

<file path=xl/sharedStrings.xml><?xml version="1.0" encoding="utf-8"?>
<sst xmlns="http://schemas.openxmlformats.org/spreadsheetml/2006/main" count="306" uniqueCount="212">
  <si>
    <t>Instructions</t>
  </si>
  <si>
    <t>Use the Proposed Agenda to create the agenda for your Kaizen - add additional sheets if your Kaizen is for multiple days.  Make sure to include icebreakers, sponsor reviews at the end of the day or week, breaks every 2 hrs and an opportunity at the end of the event for the participants to provide feedback.  If you input duration (in minutes) and the first topics' start time, the rest of the cells will calculate automatically for you.</t>
  </si>
  <si>
    <t>On the day/week of the Kaizen event, use the detailed action planner to document the agreed up actions, post-Kaizen.</t>
  </si>
  <si>
    <t>Use the Kaizen event scorecard to document the metrics you will use to measure success.  Make sure during the Kaizen (or prior) to gather the baseline performance.  Then continue to measure and document results at intervals after the Kaizen Event.</t>
  </si>
  <si>
    <t>For the team, use the detailed action plan and continue to monitor these actions for 30 days.  Provide a formal 60, 90, 120 day review post-Kaizen in order to ensure items are closed out on timely basis.</t>
  </si>
  <si>
    <t>The % actions complete will automatically calculate - you do not need to override the cells to accomplish this.</t>
  </si>
  <si>
    <t>Checklist Item</t>
  </si>
  <si>
    <t>Phase</t>
  </si>
  <si>
    <t>Timing</t>
  </si>
  <si>
    <t>Activity</t>
  </si>
  <si>
    <t>Additional Notes</t>
  </si>
  <si>
    <t>Status</t>
  </si>
  <si>
    <t>Comments</t>
  </si>
  <si>
    <t>1: Preparation</t>
  </si>
  <si>
    <t>3 weeks prior</t>
  </si>
  <si>
    <t>Define the scope &amp; set objective(s) with champion(s)</t>
  </si>
  <si>
    <t>Make sure scope is doable in the timeframe you have</t>
  </si>
  <si>
    <t>Determine stakeholder(s), leader(s), champion(s) who will support the event &amp; its output</t>
  </si>
  <si>
    <t>Project/Kaizen Event officially approved</t>
  </si>
  <si>
    <t>Create preliminary current state map and problem statement</t>
  </si>
  <si>
    <t>Determine required participants</t>
  </si>
  <si>
    <t>Identify required documents &amp; data and develop action plan to gather all of this.</t>
  </si>
  <si>
    <t>Create proposed agenda for Kaizen</t>
  </si>
  <si>
    <t>Include Training as well as Data review, problem solving and action planning</t>
  </si>
  <si>
    <t>Review objectives, agenda and time requirements with your champion, sponsor and facilitators</t>
  </si>
  <si>
    <t>Obtain agreement from sponsor(s) to ensure core team participants can attend 100% of the time</t>
  </si>
  <si>
    <t>It's critical that participants are available 100% of time - no IN/OUT participation unless as an SME</t>
  </si>
  <si>
    <t>Send invitation and work with all participants to manage time conflicts and other issues with participation</t>
  </si>
  <si>
    <t xml:space="preserve">Send invitation for end of the day to the Champion/sponsor and key stakeholders.  </t>
  </si>
  <si>
    <t>Typically 15 min at end of day to solve problems/approve solutions and at the end of the Kaizen to review progress/changes and approve</t>
  </si>
  <si>
    <t xml:space="preserve">Secure room(s)/space for the event and confirm date(s).  </t>
  </si>
  <si>
    <t>Located as close as possible to the process area being reviewed.  Available for duration of event.</t>
  </si>
  <si>
    <t>Analyze data gathered; prepare for review with champion/sponsor and then for use during the Kaizen</t>
  </si>
  <si>
    <t>Review data gathered with facilitator, champion and sponsor</t>
  </si>
  <si>
    <t>Champion confirms commitment to kick-off the lean event</t>
  </si>
  <si>
    <t>Champion agrees to support final recommendations</t>
  </si>
  <si>
    <t>Prepare Kaizen Participation package with all required data, agendas, scope and objectives.</t>
  </si>
  <si>
    <t>Gather required supplies, post it's self stick easel pads, flip charts and markers, projector, training materials, catering requirements, snacks, icebreaker supplies</t>
  </si>
  <si>
    <t>Quick icebreaker each morning before start of day</t>
  </si>
  <si>
    <t>Readiness reviews have been completed with Champion/Sponsor/Facilitator</t>
  </si>
  <si>
    <t>“As-is” value stream or process map finalized &amp; placed in room</t>
  </si>
  <si>
    <t>Process boundaries, customers, suppliers clearly identified</t>
  </si>
  <si>
    <t>Baseline metrics are clearly understood</t>
  </si>
  <si>
    <t>Key Target areas have been identified</t>
  </si>
  <si>
    <t>Required sub-matter experts are available for the event</t>
  </si>
  <si>
    <t>All key decision makers have been identified &amp; included</t>
  </si>
  <si>
    <t>Resources have been allocated &amp; work prioritized</t>
  </si>
  <si>
    <t>Some SME's could be required for specific parts of the Kaizen, not the entire time.</t>
  </si>
  <si>
    <t>Post-event reviews have been scheduled</t>
  </si>
  <si>
    <t>2: Kaizen Event</t>
  </si>
  <si>
    <t>Walk the process w/ real examples – GO TO GEMBA</t>
  </si>
  <si>
    <t>Capture data "As Is"</t>
  </si>
  <si>
    <t>Analyze cycle time and value adding</t>
  </si>
  <si>
    <t>Identify DOWNTIME waste(s)</t>
  </si>
  <si>
    <t>Waste Elimination: Root cause analysis &amp; brainstorming</t>
  </si>
  <si>
    <t>Waste Elimination: Lean tools/techniques</t>
  </si>
  <si>
    <t>Future State mapping</t>
  </si>
  <si>
    <t>Taking Action: Design new process</t>
  </si>
  <si>
    <t>Taking Action: Implement Changes</t>
  </si>
  <si>
    <t>Taking Action: Document standards/procedures</t>
  </si>
  <si>
    <t>Taking Action: Train Employees</t>
  </si>
  <si>
    <t>Prepare and conduct stakeholder presentation</t>
  </si>
  <si>
    <t>30 day action plan for required actions</t>
  </si>
  <si>
    <t>Kaizen Event Scorecard/Dashboard</t>
  </si>
  <si>
    <t>Prepare dashboard to share results achieved</t>
  </si>
  <si>
    <t>Recognize &amp; Celebrate!</t>
  </si>
  <si>
    <t>Try to give the team the last afternoon off as these events are usually grueling and go well beyond the 8 hr work day.</t>
  </si>
  <si>
    <t>Kaizen Event Agenda</t>
  </si>
  <si>
    <t>Lean Leader</t>
  </si>
  <si>
    <t>Date of Event</t>
  </si>
  <si>
    <t>Location</t>
  </si>
  <si>
    <t>Participants</t>
  </si>
  <si>
    <t>Lead/Facilitator</t>
  </si>
  <si>
    <t>Start Time</t>
  </si>
  <si>
    <t>End Time</t>
  </si>
  <si>
    <t>Duration</t>
  </si>
  <si>
    <t>Topic/Objectives</t>
  </si>
  <si>
    <t>#</t>
  </si>
  <si>
    <t>Item</t>
  </si>
  <si>
    <t>Owner</t>
  </si>
  <si>
    <t>Date</t>
  </si>
  <si>
    <t>Complete</t>
  </si>
  <si>
    <t>Delayed</t>
  </si>
  <si>
    <t>In-Progress</t>
  </si>
  <si>
    <t>Road Block</t>
  </si>
  <si>
    <t>Not Started</t>
  </si>
  <si>
    <t>30 Day Review</t>
  </si>
  <si>
    <t>Not 30 Day Action</t>
  </si>
  <si>
    <t>60 Day Review</t>
  </si>
  <si>
    <t>Deleted</t>
  </si>
  <si>
    <t>90 Day Review</t>
  </si>
  <si>
    <t>Name of Kaizen Event</t>
  </si>
  <si>
    <t>Date of Kaizen Event</t>
  </si>
  <si>
    <t>Target Completion Date for all actions</t>
  </si>
  <si>
    <t>Count</t>
  </si>
  <si>
    <t>Completion %</t>
  </si>
  <si>
    <t>CapEx</t>
  </si>
  <si>
    <t>Total Number of Actions</t>
  </si>
  <si>
    <t>JDI</t>
  </si>
  <si>
    <t>Just Do It</t>
  </si>
  <si>
    <t>Action</t>
  </si>
  <si>
    <t>Resp.</t>
  </si>
  <si>
    <t>Due Date</t>
  </si>
  <si>
    <t xml:space="preserve">Type of Action </t>
  </si>
  <si>
    <t>Actual Completion Date</t>
  </si>
  <si>
    <t>Comment</t>
  </si>
  <si>
    <t>Kaizen Event Scorecard</t>
  </si>
  <si>
    <t>Site/Location</t>
  </si>
  <si>
    <t>Value stream impacted</t>
  </si>
  <si>
    <t>Team Champion/sponsor</t>
  </si>
  <si>
    <t>METRICS</t>
  </si>
  <si>
    <t>MEASUREMENTS</t>
  </si>
  <si>
    <t># Start of Event</t>
  </si>
  <si>
    <t>#End of Event</t>
  </si>
  <si>
    <t>6 months Date:</t>
  </si>
  <si>
    <t>Target</t>
  </si>
  <si>
    <t>Overall Evaluation: R/Y/G</t>
  </si>
  <si>
    <t>Green - performance meets target</t>
  </si>
  <si>
    <t>Yellow - Performance is short but close to Taret (within 10% of target)</t>
  </si>
  <si>
    <t>Red - Performance is significantly unvaborable to target (below 10% of target)</t>
  </si>
  <si>
    <t>If a measurement is not meeting the target, use the below 4 W's (what, who when and why) to clearly indicate how you plan to meet or exceed target.</t>
  </si>
  <si>
    <t>What</t>
  </si>
  <si>
    <t>Who</t>
  </si>
  <si>
    <t>When</t>
  </si>
  <si>
    <t>Why</t>
  </si>
  <si>
    <t xml:space="preserve">Start weekly shift change-over meetings between the PPX pour line and the 2nd shift bun cut line </t>
  </si>
  <si>
    <t>Matt W/ Jacob H</t>
  </si>
  <si>
    <t>Meetings will be used a communication point between shifts 2/26: commincationstarted follow-up 3/2 to formalize</t>
  </si>
  <si>
    <t>CSRs to ask customers if the would like to order full bun when they order short buns</t>
  </si>
  <si>
    <t>Stephannie  G</t>
  </si>
  <si>
    <t>2/26: need to place on the control plan</t>
  </si>
  <si>
    <t xml:space="preserve">Create consumption book </t>
  </si>
  <si>
    <t>Brad T/ Tammy N</t>
  </si>
  <si>
    <t>Remeasure 0033625618</t>
  </si>
  <si>
    <t>Sam J</t>
  </si>
  <si>
    <t xml:space="preserve">Floor Exercise </t>
  </si>
  <si>
    <t>Measure high production mover at the NBC</t>
  </si>
  <si>
    <t xml:space="preserve">Samantha </t>
  </si>
  <si>
    <t>Measure high production mover at the EBC</t>
  </si>
  <si>
    <t xml:space="preserve">Keith/ Joe </t>
  </si>
  <si>
    <t>See production request for high moving measured by team</t>
  </si>
  <si>
    <t xml:space="preserve">Ensure  operators are measuring  materials correctly </t>
  </si>
  <si>
    <t xml:space="preserve">Team </t>
  </si>
  <si>
    <t xml:space="preserve">Install LED lighting the foam tunnel to ensure pourline personnel can see their product clearly </t>
  </si>
  <si>
    <t xml:space="preserve">Justin B </t>
  </si>
  <si>
    <t>2/26: JH to be submitted by 2/28</t>
  </si>
  <si>
    <t xml:space="preserve">Verify distance measurement to ensure we are accurately measuring materials </t>
  </si>
  <si>
    <t>Jacob H</t>
  </si>
  <si>
    <t>2/26: Team to take measurments 
Pythagorean theorem, should be used to determine if the straight line measurement is correct with for measuring slope material</t>
  </si>
  <si>
    <t xml:space="preserve">Compare demand vs actual </t>
  </si>
  <si>
    <t>Tammie N/ Brad T</t>
  </si>
  <si>
    <t>2/26: done daily</t>
  </si>
  <si>
    <t>Remeasure loaf  after the bun has fully cured</t>
  </si>
  <si>
    <t>Jacob H/ Matt W</t>
  </si>
  <si>
    <t>2/26: Underway via NBC</t>
  </si>
  <si>
    <t>Use shrinkage measurements to determine a shrinkage equation for PPX grades</t>
  </si>
  <si>
    <t xml:space="preserve">Not Started </t>
  </si>
  <si>
    <t>2/26: above action must me completed priro to moving with this
Equation Will ensure that the correct amounts are produced</t>
  </si>
  <si>
    <t xml:space="preserve">Install new automatic measuring light (Keyence device) </t>
  </si>
  <si>
    <t xml:space="preserve">Engineering </t>
  </si>
  <si>
    <t>CAPEX</t>
  </si>
  <si>
    <t xml:space="preserve">Not 30 Day Action </t>
  </si>
  <si>
    <t xml:space="preserve">Operator is currently manually reading this measurement it would be value add to remove the human error from this process </t>
  </si>
  <si>
    <t xml:space="preserve">Verify Ticketed dimensions prior to cutting material </t>
  </si>
  <si>
    <t xml:space="preserve">If measurement match operators are free to cut the material to the order, if not pour line personnel should be notified </t>
  </si>
  <si>
    <t xml:space="preserve">Ensure  operator is down grading  correctly </t>
  </si>
  <si>
    <t xml:space="preserve">2/26: During NBC Event team found that this wasn t being completed correctly and agreed to downgrade 1" on everything including WIP buns </t>
  </si>
  <si>
    <t xml:space="preserve">Install cameras to replace mirrors </t>
  </si>
  <si>
    <t>2/26: On Hold until JH talks with personel
Mirrors are dirty and operators struggle to use them</t>
  </si>
  <si>
    <t xml:space="preserve">Align bun at face of bun room and add floor marker for measuring </t>
  </si>
  <si>
    <t>Calibrate footage Counter</t>
  </si>
  <si>
    <t>Derek</t>
  </si>
  <si>
    <t>Brad T</t>
  </si>
  <si>
    <t xml:space="preserve">Brad will review with PL team for next steps </t>
  </si>
  <si>
    <t>Use the Kaizen Checklist to plan for the event; 3 weeks prior, 1 week prior and during the event.  Check off items as you secure them.  Use the comments section to add detail for each item to keep a record of decisions made.</t>
  </si>
  <si>
    <t>To advertise the results with stakeholders, use the shortened version of the Newspaper.  This provides the information in a summary level and easy to digest manner.</t>
  </si>
  <si>
    <t>Certain cells automatically calculate and formulate.  All you need to do is enter status in the options given and the cell will format correctly.</t>
  </si>
  <si>
    <t>Kaizen Event - Checklist</t>
  </si>
  <si>
    <t>Status Key</t>
  </si>
  <si>
    <t>Kaizen Newspaper</t>
  </si>
  <si>
    <t>Month1</t>
  </si>
  <si>
    <t>Month2</t>
  </si>
  <si>
    <t>Month3</t>
  </si>
  <si>
    <t>Month4</t>
  </si>
  <si>
    <t>Types of Action</t>
  </si>
  <si>
    <t>OpEx</t>
  </si>
  <si>
    <t>Other</t>
  </si>
  <si>
    <t>Process Owner(s)</t>
  </si>
  <si>
    <t>Team Leader</t>
  </si>
  <si>
    <t>Team Members</t>
  </si>
  <si>
    <t>The Kaizen Event Scorecard conveys improvement results.  It provides the team with necessary data to make corrections on negative trends if improvements are not going as expected.  The scorecard provides Management with progress-to-date.</t>
  </si>
  <si>
    <t>90 Day
Date:</t>
  </si>
  <si>
    <t>60 Day
Date:</t>
  </si>
  <si>
    <t>30 Day: 
Date</t>
  </si>
  <si>
    <t>14 Day
Date:</t>
  </si>
  <si>
    <t>7 Day
Date:</t>
  </si>
  <si>
    <t>1 week prior</t>
  </si>
  <si>
    <t>Day 1 or Part 1</t>
  </si>
  <si>
    <t>Day 2 or Part 2</t>
  </si>
  <si>
    <t>Days 3-4 or Part 3</t>
  </si>
  <si>
    <t>Days 4-5 or Part 4</t>
  </si>
  <si>
    <t>Project Name</t>
  </si>
  <si>
    <t>Project Sponsor</t>
  </si>
  <si>
    <t>Project Champion</t>
  </si>
  <si>
    <t>Project Scope</t>
  </si>
  <si>
    <t>Project Objective</t>
  </si>
  <si>
    <t>Detailed Action Plan</t>
  </si>
  <si>
    <t>Detailed Action Plan Example</t>
  </si>
  <si>
    <t>2/26: Vet out if we have the devices in place to stop ever bun in the same spot. The will create MUV if bun are cured while hanging.</t>
  </si>
  <si>
    <t>Name of Kaizen Event: Imprpve Pour Line #2 Attainment in factory XYZ</t>
  </si>
  <si>
    <t>For the calendar dates 2/3- 2/11. Compare ticketed, to SAP to poured amounts</t>
  </si>
  <si>
    <t xml:space="preserve">Comments/Notes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</si>
</sst>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
    <numFmt numFmtId="165" formatCode="[$-409]h:mm\ AM/PM;@"/>
  </numFmts>
  <fonts count="22" x14ac:knownFonts="1">
    <font>
      <sz val="11"/>
      <color theme="1"/>
      <name val="Calibri"/>
      <family val="2"/>
      <scheme val="minor"/>
    </font>
    <font>
      <sz val="11"/>
      <color theme="1"/>
      <name val="Calibri"/>
      <family val="2"/>
      <scheme val="minor"/>
    </font>
    <font>
      <sz val="10"/>
      <name val="Arial"/>
      <family val="2"/>
    </font>
    <font>
      <sz val="11"/>
      <color theme="1"/>
      <name val="Montserrat"/>
    </font>
    <font>
      <sz val="12"/>
      <color theme="1"/>
      <name val="Montserrat"/>
    </font>
    <font>
      <b/>
      <sz val="12"/>
      <color theme="1"/>
      <name val="Montserrat"/>
    </font>
    <font>
      <sz val="10"/>
      <color theme="1"/>
      <name val="Montserrat"/>
    </font>
    <font>
      <b/>
      <sz val="11"/>
      <color theme="0"/>
      <name val="Calibri"/>
      <family val="2"/>
      <scheme val="minor"/>
    </font>
    <font>
      <sz val="8"/>
      <name val="Calibri"/>
      <family val="2"/>
      <scheme val="minor"/>
    </font>
    <font>
      <b/>
      <sz val="24"/>
      <color theme="1"/>
      <name val="Calibri"/>
      <family val="2"/>
      <scheme val="minor"/>
    </font>
    <font>
      <sz val="12"/>
      <color rgb="FF293241"/>
      <name val="Montserrat"/>
    </font>
    <font>
      <b/>
      <sz val="11"/>
      <color theme="1"/>
      <name val="Calibri"/>
      <family val="2"/>
      <scheme val="minor"/>
    </font>
    <font>
      <sz val="11"/>
      <color rgb="FFFF0000"/>
      <name val="Calibri"/>
      <family val="2"/>
      <scheme val="minor"/>
    </font>
    <font>
      <b/>
      <sz val="24"/>
      <color theme="0"/>
      <name val="Calibri"/>
      <family val="2"/>
      <scheme val="minor"/>
    </font>
    <font>
      <b/>
      <sz val="9"/>
      <color theme="1"/>
      <name val="Montserrat"/>
    </font>
    <font>
      <b/>
      <sz val="9"/>
      <color theme="1"/>
      <name val="Calibri"/>
      <family val="2"/>
      <scheme val="minor"/>
    </font>
    <font>
      <b/>
      <sz val="12"/>
      <color theme="1"/>
      <name val="Calibri"/>
      <family val="2"/>
      <scheme val="minor"/>
    </font>
    <font>
      <sz val="12"/>
      <color theme="1"/>
      <name val="Calibri"/>
      <family val="2"/>
      <scheme val="minor"/>
    </font>
    <font>
      <sz val="11"/>
      <color rgb="FF00B0F0"/>
      <name val="Calibri"/>
      <family val="2"/>
      <scheme val="minor"/>
    </font>
    <font>
      <b/>
      <sz val="11"/>
      <color rgb="FFFF0000"/>
      <name val="Calibri"/>
      <family val="2"/>
      <scheme val="minor"/>
    </font>
    <font>
      <b/>
      <sz val="11"/>
      <name val="Calibri"/>
      <family val="2"/>
      <scheme val="minor"/>
    </font>
    <font>
      <sz val="11"/>
      <name val="Calibri"/>
      <family val="2"/>
      <scheme val="minor"/>
    </font>
  </fonts>
  <fills count="15">
    <fill>
      <patternFill patternType="none"/>
    </fill>
    <fill>
      <patternFill patternType="gray125"/>
    </fill>
    <fill>
      <patternFill patternType="solid">
        <fgColor theme="0"/>
        <bgColor indexed="64"/>
      </patternFill>
    </fill>
    <fill>
      <patternFill patternType="solid">
        <fgColor rgb="FF0070C0"/>
        <bgColor indexed="64"/>
      </patternFill>
    </fill>
    <fill>
      <patternFill patternType="solid">
        <fgColor theme="4" tint="0.59999389629810485"/>
        <bgColor indexed="64"/>
      </patternFill>
    </fill>
    <fill>
      <patternFill patternType="solid">
        <fgColor theme="0" tint="-0.14996795556505021"/>
        <bgColor indexed="64"/>
      </patternFill>
    </fill>
    <fill>
      <patternFill patternType="solid">
        <fgColor theme="0" tint="-0.14999847407452621"/>
        <bgColor indexed="64"/>
      </patternFill>
    </fill>
    <fill>
      <patternFill patternType="solid">
        <fgColor rgb="FFFFFF00"/>
        <bgColor indexed="64"/>
      </patternFill>
    </fill>
    <fill>
      <patternFill patternType="solid">
        <fgColor theme="3"/>
        <bgColor indexed="64"/>
      </patternFill>
    </fill>
    <fill>
      <patternFill patternType="solid">
        <fgColor rgb="FF92D050"/>
        <bgColor indexed="64"/>
      </patternFill>
    </fill>
    <fill>
      <patternFill patternType="solid">
        <fgColor theme="5" tint="0.39997558519241921"/>
        <bgColor indexed="64"/>
      </patternFill>
    </fill>
    <fill>
      <patternFill patternType="solid">
        <fgColor theme="2"/>
        <bgColor indexed="64"/>
      </patternFill>
    </fill>
    <fill>
      <patternFill patternType="solid">
        <fgColor theme="3" tint="0.79998168889431442"/>
        <bgColor indexed="64"/>
      </patternFill>
    </fill>
    <fill>
      <patternFill patternType="solid">
        <fgColor theme="5" tint="0.79998168889431442"/>
        <bgColor indexed="64"/>
      </patternFill>
    </fill>
    <fill>
      <patternFill patternType="solid">
        <fgColor theme="6" tint="0.79998168889431442"/>
        <bgColor indexed="64"/>
      </patternFill>
    </fill>
  </fills>
  <borders count="1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auto="1"/>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s>
  <cellStyleXfs count="6">
    <xf numFmtId="0" fontId="0" fillId="0" borderId="0"/>
    <xf numFmtId="0" fontId="2" fillId="0" borderId="0"/>
    <xf numFmtId="0" fontId="2" fillId="0" borderId="0"/>
    <xf numFmtId="9" fontId="2" fillId="0" borderId="0" applyFont="0" applyFill="0" applyBorder="0" applyAlignment="0" applyProtection="0"/>
    <xf numFmtId="0" fontId="1" fillId="0" borderId="0"/>
    <xf numFmtId="9" fontId="1" fillId="0" borderId="0" applyFont="0" applyFill="0" applyBorder="0" applyAlignment="0" applyProtection="0"/>
  </cellStyleXfs>
  <cellXfs count="162">
    <xf numFmtId="0" fontId="0" fillId="0" borderId="0" xfId="0"/>
    <xf numFmtId="0" fontId="3" fillId="0" borderId="0" xfId="0" applyFont="1"/>
    <xf numFmtId="0" fontId="4" fillId="0" borderId="0" xfId="0" applyFont="1"/>
    <xf numFmtId="0" fontId="4" fillId="0" borderId="0" xfId="0" applyFont="1" applyAlignment="1">
      <alignment horizontal="center"/>
    </xf>
    <xf numFmtId="0" fontId="4" fillId="0" borderId="0" xfId="0" applyFont="1" applyAlignment="1">
      <alignment horizontal="center" vertical="center"/>
    </xf>
    <xf numFmtId="0" fontId="6" fillId="0" borderId="0" xfId="0" applyFont="1"/>
    <xf numFmtId="0" fontId="0" fillId="0" borderId="0" xfId="0" applyAlignment="1">
      <alignment wrapText="1"/>
    </xf>
    <xf numFmtId="0" fontId="7" fillId="8" borderId="5" xfId="0" applyFont="1" applyFill="1" applyBorder="1" applyAlignment="1">
      <alignment horizontal="center" vertical="top" wrapText="1"/>
    </xf>
    <xf numFmtId="0" fontId="0" fillId="0" borderId="0" xfId="0" applyAlignment="1">
      <alignment vertical="top" wrapText="1"/>
    </xf>
    <xf numFmtId="0" fontId="7" fillId="8" borderId="5" xfId="0" applyFont="1" applyFill="1" applyBorder="1" applyAlignment="1">
      <alignment horizontal="center" vertical="center" wrapText="1"/>
    </xf>
    <xf numFmtId="0" fontId="7" fillId="8" borderId="5" xfId="0" applyFont="1" applyFill="1" applyBorder="1" applyAlignment="1">
      <alignment horizontal="center" vertical="center"/>
    </xf>
    <xf numFmtId="0" fontId="0" fillId="0" borderId="0" xfId="0" applyAlignment="1">
      <alignment horizontal="center" vertical="center" wrapText="1"/>
    </xf>
    <xf numFmtId="0" fontId="0" fillId="0" borderId="0" xfId="0" applyAlignment="1">
      <alignment horizontal="left" vertical="top" wrapText="1"/>
    </xf>
    <xf numFmtId="0" fontId="11" fillId="0" borderId="0" xfId="0" applyFont="1" applyAlignment="1">
      <alignment horizontal="left" vertical="top" wrapText="1"/>
    </xf>
    <xf numFmtId="0" fontId="14" fillId="0" borderId="5" xfId="2" applyFont="1" applyBorder="1" applyAlignment="1">
      <alignment horizontal="center" vertical="center" wrapText="1"/>
    </xf>
    <xf numFmtId="0" fontId="15" fillId="0" borderId="5" xfId="2" applyFont="1" applyBorder="1" applyAlignment="1">
      <alignment horizontal="center" vertical="center" wrapText="1"/>
    </xf>
    <xf numFmtId="0" fontId="0" fillId="0" borderId="5" xfId="0" applyBorder="1" applyAlignment="1">
      <alignment horizontal="left" vertical="top"/>
    </xf>
    <xf numFmtId="0" fontId="0" fillId="0" borderId="5" xfId="0" applyBorder="1" applyAlignment="1">
      <alignment horizontal="left" vertical="top" wrapText="1"/>
    </xf>
    <xf numFmtId="0" fontId="0" fillId="0" borderId="0" xfId="0" applyAlignment="1">
      <alignment horizontal="center" vertical="center"/>
    </xf>
    <xf numFmtId="0" fontId="0" fillId="2" borderId="0" xfId="0" applyFill="1" applyAlignment="1">
      <alignment horizontal="left" vertical="top"/>
    </xf>
    <xf numFmtId="14" fontId="19" fillId="2" borderId="0" xfId="2" applyNumberFormat="1" applyFont="1" applyFill="1" applyAlignment="1">
      <alignment horizontal="left" vertical="top" wrapText="1"/>
    </xf>
    <xf numFmtId="14" fontId="12" fillId="2" borderId="0" xfId="2" applyNumberFormat="1" applyFont="1" applyFill="1" applyAlignment="1">
      <alignment horizontal="left" vertical="top"/>
    </xf>
    <xf numFmtId="0" fontId="0" fillId="0" borderId="0" xfId="0" applyAlignment="1">
      <alignment horizontal="left" vertical="top"/>
    </xf>
    <xf numFmtId="9" fontId="20" fillId="4" borderId="5" xfId="5" applyFont="1" applyFill="1" applyBorder="1" applyAlignment="1">
      <alignment horizontal="left" vertical="top" wrapText="1"/>
    </xf>
    <xf numFmtId="0" fontId="11" fillId="0" borderId="5" xfId="2" applyFont="1" applyBorder="1" applyAlignment="1">
      <alignment horizontal="left" vertical="top" wrapText="1"/>
    </xf>
    <xf numFmtId="0" fontId="21" fillId="0" borderId="5" xfId="2" applyFont="1" applyBorder="1" applyAlignment="1">
      <alignment horizontal="center" vertical="top" wrapText="1"/>
    </xf>
    <xf numFmtId="0" fontId="0" fillId="4" borderId="9" xfId="0" applyFill="1" applyBorder="1" applyAlignment="1">
      <alignment horizontal="left" vertical="top"/>
    </xf>
    <xf numFmtId="0" fontId="0" fillId="4" borderId="8" xfId="0" applyFill="1" applyBorder="1" applyAlignment="1">
      <alignment horizontal="left" vertical="top"/>
    </xf>
    <xf numFmtId="0" fontId="0" fillId="4" borderId="10" xfId="0" applyFill="1" applyBorder="1" applyAlignment="1">
      <alignment horizontal="left" vertical="top"/>
    </xf>
    <xf numFmtId="0" fontId="20" fillId="4" borderId="11" xfId="2" applyFont="1" applyFill="1" applyBorder="1" applyAlignment="1">
      <alignment horizontal="left" vertical="top" wrapText="1"/>
    </xf>
    <xf numFmtId="0" fontId="20" fillId="4" borderId="5" xfId="2" applyFont="1" applyFill="1" applyBorder="1" applyAlignment="1">
      <alignment horizontal="center" vertical="top" wrapText="1"/>
    </xf>
    <xf numFmtId="0" fontId="0" fillId="4" borderId="11" xfId="0" applyFill="1" applyBorder="1" applyAlignment="1">
      <alignment horizontal="left" vertical="top"/>
    </xf>
    <xf numFmtId="0" fontId="0" fillId="4" borderId="4" xfId="0" applyFill="1" applyBorder="1" applyAlignment="1">
      <alignment horizontal="left" vertical="top"/>
    </xf>
    <xf numFmtId="0" fontId="0" fillId="4" borderId="12" xfId="0" applyFill="1" applyBorder="1" applyAlignment="1">
      <alignment horizontal="left" vertical="top"/>
    </xf>
    <xf numFmtId="0" fontId="20" fillId="4" borderId="5" xfId="2" applyFont="1" applyFill="1" applyBorder="1" applyAlignment="1">
      <alignment horizontal="left" vertical="top" wrapText="1"/>
    </xf>
    <xf numFmtId="0" fontId="11" fillId="4" borderId="5" xfId="2" applyFont="1" applyFill="1" applyBorder="1" applyAlignment="1">
      <alignment horizontal="left" vertical="top" wrapText="1"/>
    </xf>
    <xf numFmtId="0" fontId="0" fillId="2" borderId="5" xfId="0" applyFill="1" applyBorder="1" applyAlignment="1">
      <alignment horizontal="left" vertical="top" wrapText="1"/>
    </xf>
    <xf numFmtId="14" fontId="0" fillId="2" borderId="5" xfId="0" applyNumberFormat="1" applyFill="1" applyBorder="1" applyAlignment="1">
      <alignment horizontal="center" vertical="top" wrapText="1"/>
    </xf>
    <xf numFmtId="0" fontId="21" fillId="2" borderId="5" xfId="2" applyFont="1" applyFill="1" applyBorder="1" applyAlignment="1">
      <alignment horizontal="left" vertical="top" wrapText="1"/>
    </xf>
    <xf numFmtId="0" fontId="0" fillId="0" borderId="5" xfId="2" applyFont="1" applyBorder="1" applyAlignment="1">
      <alignment horizontal="left" vertical="top" wrapText="1"/>
    </xf>
    <xf numFmtId="0" fontId="11" fillId="2" borderId="5" xfId="0" applyFont="1" applyFill="1" applyBorder="1" applyAlignment="1">
      <alignment horizontal="center" vertical="center"/>
    </xf>
    <xf numFmtId="16" fontId="0" fillId="2" borderId="5" xfId="0" applyNumberFormat="1" applyFill="1" applyBorder="1" applyAlignment="1">
      <alignment horizontal="left" vertical="top" wrapText="1"/>
    </xf>
    <xf numFmtId="14" fontId="11" fillId="2" borderId="0" xfId="0" applyNumberFormat="1" applyFont="1" applyFill="1" applyAlignment="1">
      <alignment horizontal="left" vertical="top"/>
    </xf>
    <xf numFmtId="0" fontId="17" fillId="0" borderId="0" xfId="0" applyFont="1"/>
    <xf numFmtId="0" fontId="0" fillId="0" borderId="5" xfId="0" applyBorder="1" applyAlignment="1">
      <alignment horizontal="left" wrapText="1"/>
    </xf>
    <xf numFmtId="0" fontId="20" fillId="4" borderId="5" xfId="2" applyFont="1" applyFill="1" applyBorder="1" applyAlignment="1">
      <alignment horizontal="center" vertical="center" wrapText="1"/>
    </xf>
    <xf numFmtId="0" fontId="17" fillId="0" borderId="0" xfId="0" applyFont="1" applyAlignment="1">
      <alignment vertical="top" wrapText="1"/>
    </xf>
    <xf numFmtId="0" fontId="17" fillId="0" borderId="0" xfId="0" applyFont="1" applyAlignment="1">
      <alignment horizontal="center"/>
    </xf>
    <xf numFmtId="0" fontId="17" fillId="0" borderId="5" xfId="0" applyFont="1" applyBorder="1" applyAlignment="1">
      <alignment horizontal="center" vertical="top" wrapText="1"/>
    </xf>
    <xf numFmtId="0" fontId="17" fillId="0" borderId="5" xfId="0" applyFont="1" applyBorder="1" applyAlignment="1">
      <alignment vertical="top" wrapText="1"/>
    </xf>
    <xf numFmtId="0" fontId="0" fillId="0" borderId="13" xfId="0" applyBorder="1" applyAlignment="1">
      <alignment horizontal="left" vertical="top" wrapText="1"/>
    </xf>
    <xf numFmtId="0" fontId="0" fillId="14" borderId="6" xfId="0" applyFill="1" applyBorder="1" applyAlignment="1">
      <alignment horizontal="center" vertical="center"/>
    </xf>
    <xf numFmtId="0" fontId="0" fillId="14" borderId="13" xfId="0" applyFill="1" applyBorder="1" applyAlignment="1">
      <alignment horizontal="center" vertical="center"/>
    </xf>
    <xf numFmtId="0" fontId="0" fillId="14" borderId="7" xfId="0" applyFill="1" applyBorder="1" applyAlignment="1">
      <alignment horizontal="center" vertical="center"/>
    </xf>
    <xf numFmtId="0" fontId="0" fillId="14" borderId="6" xfId="0" applyFill="1" applyBorder="1" applyAlignment="1">
      <alignment horizontal="center" vertical="center" wrapText="1"/>
    </xf>
    <xf numFmtId="0" fontId="0" fillId="14" borderId="13" xfId="0" applyFill="1" applyBorder="1" applyAlignment="1">
      <alignment horizontal="center" vertical="center" wrapText="1"/>
    </xf>
    <xf numFmtId="0" fontId="0" fillId="14" borderId="7" xfId="0" applyFill="1" applyBorder="1" applyAlignment="1">
      <alignment horizontal="center" vertical="center" wrapText="1"/>
    </xf>
    <xf numFmtId="0" fontId="9" fillId="0" borderId="4" xfId="0" applyFont="1" applyBorder="1" applyAlignment="1">
      <alignment horizontal="center" vertical="center" wrapText="1"/>
    </xf>
    <xf numFmtId="0" fontId="0" fillId="12" borderId="6" xfId="0" applyFill="1" applyBorder="1" applyAlignment="1">
      <alignment horizontal="center" vertical="center"/>
    </xf>
    <xf numFmtId="0" fontId="0" fillId="12" borderId="13" xfId="0" applyFill="1" applyBorder="1" applyAlignment="1">
      <alignment horizontal="center" vertical="center"/>
    </xf>
    <xf numFmtId="0" fontId="0" fillId="12" borderId="7" xfId="0" applyFill="1" applyBorder="1" applyAlignment="1">
      <alignment horizontal="center" vertical="center"/>
    </xf>
    <xf numFmtId="0" fontId="0" fillId="12" borderId="6" xfId="0" applyFill="1" applyBorder="1" applyAlignment="1">
      <alignment horizontal="center" vertical="center" wrapText="1"/>
    </xf>
    <xf numFmtId="0" fontId="0" fillId="12" borderId="13" xfId="0" applyFill="1" applyBorder="1" applyAlignment="1">
      <alignment horizontal="center" vertical="center" wrapText="1"/>
    </xf>
    <xf numFmtId="0" fontId="0" fillId="12" borderId="7" xfId="0" applyFill="1" applyBorder="1" applyAlignment="1">
      <alignment horizontal="center" vertical="center" wrapText="1"/>
    </xf>
    <xf numFmtId="0" fontId="0" fillId="13" borderId="6" xfId="0" applyFill="1" applyBorder="1" applyAlignment="1">
      <alignment horizontal="center" vertical="center"/>
    </xf>
    <xf numFmtId="0" fontId="0" fillId="13" borderId="13" xfId="0" applyFill="1" applyBorder="1" applyAlignment="1">
      <alignment horizontal="center" vertical="center"/>
    </xf>
    <xf numFmtId="0" fontId="0" fillId="13" borderId="7" xfId="0" applyFill="1" applyBorder="1" applyAlignment="1">
      <alignment horizontal="center" vertical="center"/>
    </xf>
    <xf numFmtId="0" fontId="0" fillId="13" borderId="6" xfId="0" applyFill="1" applyBorder="1" applyAlignment="1">
      <alignment horizontal="center" vertical="center" wrapText="1"/>
    </xf>
    <xf numFmtId="0" fontId="0" fillId="13" borderId="13" xfId="0" applyFill="1" applyBorder="1" applyAlignment="1">
      <alignment horizontal="center" vertical="center" wrapText="1"/>
    </xf>
    <xf numFmtId="0" fontId="0" fillId="13" borderId="7" xfId="0" applyFill="1" applyBorder="1" applyAlignment="1">
      <alignment horizontal="center" vertical="center" wrapText="1"/>
    </xf>
    <xf numFmtId="0" fontId="9" fillId="0" borderId="4" xfId="0" applyFont="1" applyBorder="1" applyAlignment="1">
      <alignment horizontal="center"/>
    </xf>
    <xf numFmtId="0" fontId="0" fillId="0" borderId="5" xfId="0" applyBorder="1" applyAlignment="1">
      <alignment horizontal="left" vertical="top"/>
    </xf>
    <xf numFmtId="0" fontId="3" fillId="2" borderId="0" xfId="0" applyFont="1" applyFill="1" applyAlignment="1">
      <alignment horizontal="center" vertical="top"/>
    </xf>
    <xf numFmtId="0" fontId="3" fillId="2" borderId="4" xfId="0" applyFont="1" applyFill="1" applyBorder="1" applyAlignment="1">
      <alignment horizontal="center" vertical="top"/>
    </xf>
    <xf numFmtId="0" fontId="0" fillId="0" borderId="1" xfId="0" applyBorder="1" applyAlignment="1">
      <alignment horizontal="center" vertical="top"/>
    </xf>
    <xf numFmtId="0" fontId="0" fillId="0" borderId="2" xfId="0" applyBorder="1" applyAlignment="1">
      <alignment horizontal="center" vertical="top"/>
    </xf>
    <xf numFmtId="0" fontId="0" fillId="0" borderId="3" xfId="0" applyBorder="1" applyAlignment="1">
      <alignment horizontal="center" vertical="top"/>
    </xf>
    <xf numFmtId="0" fontId="11" fillId="0" borderId="9" xfId="0" applyFont="1" applyBorder="1" applyAlignment="1">
      <alignment horizontal="left" vertical="top"/>
    </xf>
    <xf numFmtId="0" fontId="11" fillId="0" borderId="8" xfId="0" applyFont="1" applyBorder="1" applyAlignment="1">
      <alignment horizontal="left" vertical="top"/>
    </xf>
    <xf numFmtId="0" fontId="0" fillId="0" borderId="9" xfId="0" applyBorder="1" applyAlignment="1">
      <alignment horizontal="left" vertical="top" wrapText="1"/>
    </xf>
    <xf numFmtId="0" fontId="0" fillId="0" borderId="8" xfId="0" applyBorder="1" applyAlignment="1">
      <alignment horizontal="left" vertical="top" wrapText="1"/>
    </xf>
    <xf numFmtId="0" fontId="0" fillId="0" borderId="10" xfId="0" applyBorder="1" applyAlignment="1">
      <alignment horizontal="left" vertical="top" wrapText="1"/>
    </xf>
    <xf numFmtId="0" fontId="0" fillId="0" borderId="11" xfId="0" applyBorder="1" applyAlignment="1">
      <alignment horizontal="left" vertical="top" wrapText="1"/>
    </xf>
    <xf numFmtId="0" fontId="0" fillId="0" borderId="4" xfId="0" applyBorder="1" applyAlignment="1">
      <alignment horizontal="left" vertical="top" wrapText="1"/>
    </xf>
    <xf numFmtId="0" fontId="0" fillId="0" borderId="12" xfId="0" applyBorder="1" applyAlignment="1">
      <alignment horizontal="left" vertical="top" wrapText="1"/>
    </xf>
    <xf numFmtId="0" fontId="4" fillId="0" borderId="0" xfId="0" applyFont="1" applyAlignment="1">
      <alignment horizontal="left" vertical="top"/>
    </xf>
    <xf numFmtId="0" fontId="4" fillId="0" borderId="0" xfId="0" applyFont="1" applyAlignment="1">
      <alignment horizontal="left" vertical="top" wrapText="1"/>
    </xf>
    <xf numFmtId="0" fontId="13" fillId="8" borderId="9" xfId="0" applyFont="1" applyFill="1" applyBorder="1" applyAlignment="1">
      <alignment horizontal="left" vertical="top" wrapText="1"/>
    </xf>
    <xf numFmtId="0" fontId="13" fillId="8" borderId="8" xfId="0" applyFont="1" applyFill="1" applyBorder="1" applyAlignment="1">
      <alignment horizontal="left" vertical="top" wrapText="1"/>
    </xf>
    <xf numFmtId="0" fontId="13" fillId="8" borderId="10" xfId="0" applyFont="1" applyFill="1" applyBorder="1" applyAlignment="1">
      <alignment horizontal="left" vertical="top" wrapText="1"/>
    </xf>
    <xf numFmtId="0" fontId="13" fillId="8" borderId="11" xfId="0" applyFont="1" applyFill="1" applyBorder="1" applyAlignment="1">
      <alignment horizontal="left" vertical="top" wrapText="1"/>
    </xf>
    <xf numFmtId="0" fontId="13" fillId="8" borderId="4" xfId="0" applyFont="1" applyFill="1" applyBorder="1" applyAlignment="1">
      <alignment horizontal="left" vertical="top" wrapText="1"/>
    </xf>
    <xf numFmtId="0" fontId="13" fillId="8" borderId="12" xfId="0" applyFont="1" applyFill="1" applyBorder="1" applyAlignment="1">
      <alignment horizontal="left" vertical="top" wrapText="1"/>
    </xf>
    <xf numFmtId="0" fontId="7" fillId="8" borderId="5" xfId="0" applyFont="1" applyFill="1" applyBorder="1" applyAlignment="1">
      <alignment horizontal="left" vertical="top" wrapText="1"/>
    </xf>
    <xf numFmtId="0" fontId="10" fillId="0" borderId="0" xfId="0" applyFont="1" applyAlignment="1">
      <alignment horizontal="left" vertical="top"/>
    </xf>
    <xf numFmtId="0" fontId="5" fillId="0" borderId="0" xfId="0" applyFont="1" applyAlignment="1">
      <alignment horizontal="left" vertical="top" wrapText="1"/>
    </xf>
    <xf numFmtId="165" fontId="0" fillId="11" borderId="5" xfId="0" applyNumberFormat="1" applyFill="1" applyBorder="1" applyAlignment="1">
      <alignment horizontal="center" vertical="top"/>
    </xf>
    <xf numFmtId="20" fontId="0" fillId="11" borderId="5" xfId="0" applyNumberFormat="1" applyFill="1" applyBorder="1" applyAlignment="1">
      <alignment horizontal="center" vertical="top"/>
    </xf>
    <xf numFmtId="0" fontId="0" fillId="0" borderId="5" xfId="0" applyBorder="1" applyAlignment="1">
      <alignment horizontal="center" vertical="top"/>
    </xf>
    <xf numFmtId="0" fontId="0" fillId="0" borderId="1" xfId="0" applyBorder="1" applyAlignment="1">
      <alignment horizontal="left" vertical="top"/>
    </xf>
    <xf numFmtId="0" fontId="0" fillId="0" borderId="2" xfId="0" applyBorder="1" applyAlignment="1">
      <alignment horizontal="left" vertical="top"/>
    </xf>
    <xf numFmtId="0" fontId="0" fillId="0" borderId="3" xfId="0" applyBorder="1" applyAlignment="1">
      <alignment horizontal="left" vertical="top"/>
    </xf>
    <xf numFmtId="0" fontId="7" fillId="8" borderId="1" xfId="0" applyFont="1" applyFill="1" applyBorder="1" applyAlignment="1">
      <alignment horizontal="left" vertical="top" wrapText="1"/>
    </xf>
    <xf numFmtId="0" fontId="7" fillId="8" borderId="2" xfId="0" applyFont="1" applyFill="1" applyBorder="1" applyAlignment="1">
      <alignment horizontal="left" vertical="top" wrapText="1"/>
    </xf>
    <xf numFmtId="0" fontId="9" fillId="0" borderId="4" xfId="0" applyFont="1" applyBorder="1" applyAlignment="1">
      <alignment horizontal="center" vertical="top"/>
    </xf>
    <xf numFmtId="0" fontId="20" fillId="2" borderId="5" xfId="2" applyFont="1" applyFill="1" applyBorder="1" applyAlignment="1">
      <alignment horizontal="left" vertical="top" wrapText="1"/>
    </xf>
    <xf numFmtId="0" fontId="7" fillId="0" borderId="5" xfId="2" applyFont="1" applyBorder="1" applyAlignment="1">
      <alignment horizontal="left" vertical="top" wrapText="1"/>
    </xf>
    <xf numFmtId="0" fontId="0" fillId="0" borderId="0" xfId="0" applyAlignment="1">
      <alignment vertical="top"/>
    </xf>
    <xf numFmtId="0" fontId="11" fillId="4" borderId="5" xfId="2" applyFont="1" applyFill="1" applyBorder="1" applyAlignment="1">
      <alignment horizontal="center" vertical="top" wrapText="1"/>
    </xf>
    <xf numFmtId="0" fontId="0" fillId="0" borderId="5" xfId="0" applyBorder="1" applyAlignment="1">
      <alignment vertical="top"/>
    </xf>
    <xf numFmtId="0" fontId="21" fillId="0" borderId="5" xfId="2" applyFont="1" applyBorder="1" applyAlignment="1">
      <alignment horizontal="left" vertical="top" wrapText="1"/>
    </xf>
    <xf numFmtId="0" fontId="0" fillId="2" borderId="5" xfId="0" applyFill="1" applyBorder="1" applyAlignment="1">
      <alignment horizontal="left" vertical="top"/>
    </xf>
    <xf numFmtId="0" fontId="11" fillId="6" borderId="5" xfId="2" applyFont="1" applyFill="1" applyBorder="1" applyAlignment="1">
      <alignment horizontal="left" vertical="top" wrapText="1"/>
    </xf>
    <xf numFmtId="16" fontId="0" fillId="2" borderId="5" xfId="0" applyNumberFormat="1" applyFill="1" applyBorder="1" applyAlignment="1">
      <alignment horizontal="left" vertical="top"/>
    </xf>
    <xf numFmtId="14" fontId="0" fillId="2" borderId="5" xfId="0" applyNumberFormat="1" applyFill="1" applyBorder="1" applyAlignment="1">
      <alignment horizontal="center" vertical="top"/>
    </xf>
    <xf numFmtId="0" fontId="0" fillId="2" borderId="5" xfId="0" applyFill="1" applyBorder="1" applyAlignment="1">
      <alignment horizontal="center" vertical="top"/>
    </xf>
    <xf numFmtId="16" fontId="0" fillId="2" borderId="5" xfId="0" applyNumberFormat="1" applyFill="1" applyBorder="1" applyAlignment="1">
      <alignment horizontal="center" vertical="top"/>
    </xf>
    <xf numFmtId="0" fontId="13" fillId="8" borderId="5" xfId="0" applyFont="1" applyFill="1" applyBorder="1" applyAlignment="1">
      <alignment horizontal="center" vertical="top" wrapText="1"/>
    </xf>
    <xf numFmtId="0" fontId="0" fillId="5" borderId="5" xfId="0" applyFill="1" applyBorder="1" applyAlignment="1">
      <alignment horizontal="center" vertical="top"/>
    </xf>
    <xf numFmtId="0" fontId="16" fillId="0" borderId="5" xfId="0" applyFont="1" applyBorder="1" applyAlignment="1">
      <alignment horizontal="center" vertical="top"/>
    </xf>
    <xf numFmtId="164" fontId="17" fillId="0" borderId="5" xfId="0" applyNumberFormat="1" applyFont="1" applyBorder="1" applyAlignment="1">
      <alignment horizontal="center" vertical="top"/>
    </xf>
    <xf numFmtId="0" fontId="18" fillId="0" borderId="5" xfId="0" applyFont="1" applyBorder="1" applyAlignment="1">
      <alignment vertical="top"/>
    </xf>
    <xf numFmtId="0" fontId="12" fillId="0" borderId="5" xfId="0" applyFont="1" applyBorder="1" applyAlignment="1">
      <alignment vertical="top"/>
    </xf>
    <xf numFmtId="164" fontId="0" fillId="0" borderId="5" xfId="0" applyNumberFormat="1" applyBorder="1" applyAlignment="1">
      <alignment horizontal="center" vertical="top"/>
    </xf>
    <xf numFmtId="164" fontId="16" fillId="0" borderId="5" xfId="0" applyNumberFormat="1" applyFont="1" applyBorder="1" applyAlignment="1">
      <alignment horizontal="center" vertical="top"/>
    </xf>
    <xf numFmtId="0" fontId="0" fillId="0" borderId="5" xfId="0" applyBorder="1" applyAlignment="1">
      <alignment horizontal="left" vertical="top" wrapText="1"/>
    </xf>
    <xf numFmtId="0" fontId="11" fillId="0" borderId="5" xfId="0" applyFont="1" applyBorder="1" applyAlignment="1">
      <alignment horizontal="center" vertical="top"/>
    </xf>
    <xf numFmtId="0" fontId="17" fillId="0" borderId="0" xfId="0" applyFont="1" applyAlignment="1">
      <alignment vertical="top"/>
    </xf>
    <xf numFmtId="0" fontId="11" fillId="0" borderId="14" xfId="0" applyFont="1" applyBorder="1" applyAlignment="1">
      <alignment vertical="top"/>
    </xf>
    <xf numFmtId="0" fontId="11" fillId="0" borderId="0" xfId="0" applyFont="1" applyAlignment="1">
      <alignment vertical="top"/>
    </xf>
    <xf numFmtId="0" fontId="11" fillId="0" borderId="0" xfId="0" applyFont="1" applyAlignment="1">
      <alignment horizontal="left" vertical="top"/>
    </xf>
    <xf numFmtId="0" fontId="11" fillId="0" borderId="15" xfId="0" applyFont="1" applyBorder="1" applyAlignment="1">
      <alignment horizontal="left" vertical="top"/>
    </xf>
    <xf numFmtId="0" fontId="11" fillId="0" borderId="11" xfId="0" applyFont="1" applyBorder="1" applyAlignment="1">
      <alignment vertical="top"/>
    </xf>
    <xf numFmtId="0" fontId="11" fillId="0" borderId="4" xfId="0" applyFont="1" applyBorder="1" applyAlignment="1">
      <alignment vertical="top"/>
    </xf>
    <xf numFmtId="0" fontId="0" fillId="0" borderId="4" xfId="0" applyBorder="1" applyAlignment="1">
      <alignment vertical="top"/>
    </xf>
    <xf numFmtId="0" fontId="11" fillId="0" borderId="4" xfId="0" applyFont="1" applyBorder="1" applyAlignment="1">
      <alignment horizontal="left" vertical="top"/>
    </xf>
    <xf numFmtId="0" fontId="11" fillId="0" borderId="12" xfId="0" applyFont="1" applyBorder="1" applyAlignment="1">
      <alignment horizontal="left" vertical="top"/>
    </xf>
    <xf numFmtId="0" fontId="11" fillId="4" borderId="1" xfId="0" applyFont="1" applyFill="1" applyBorder="1" applyAlignment="1">
      <alignment horizontal="center" vertical="top"/>
    </xf>
    <xf numFmtId="0" fontId="11" fillId="4" borderId="2" xfId="0" applyFont="1" applyFill="1" applyBorder="1" applyAlignment="1">
      <alignment horizontal="center" vertical="top"/>
    </xf>
    <xf numFmtId="0" fontId="11" fillId="4" borderId="3" xfId="0" applyFont="1" applyFill="1" applyBorder="1" applyAlignment="1">
      <alignment horizontal="center" vertical="top"/>
    </xf>
    <xf numFmtId="0" fontId="11" fillId="4" borderId="5" xfId="0" applyFont="1" applyFill="1" applyBorder="1" applyAlignment="1">
      <alignment horizontal="center" vertical="top"/>
    </xf>
    <xf numFmtId="0" fontId="11" fillId="4" borderId="5" xfId="0" applyFont="1" applyFill="1" applyBorder="1" applyAlignment="1">
      <alignment horizontal="center" vertical="top" wrapText="1"/>
    </xf>
    <xf numFmtId="0" fontId="0" fillId="0" borderId="10" xfId="0" applyBorder="1" applyAlignment="1">
      <alignment vertical="top"/>
    </xf>
    <xf numFmtId="0" fontId="0" fillId="0" borderId="15" xfId="0" applyBorder="1" applyAlignment="1">
      <alignment vertical="top"/>
    </xf>
    <xf numFmtId="0" fontId="0" fillId="7" borderId="14" xfId="0" applyFill="1" applyBorder="1" applyAlignment="1">
      <alignment vertical="top"/>
    </xf>
    <xf numFmtId="0" fontId="0" fillId="10" borderId="11" xfId="0" applyFill="1" applyBorder="1" applyAlignment="1">
      <alignment vertical="top"/>
    </xf>
    <xf numFmtId="0" fontId="0" fillId="0" borderId="12" xfId="0" applyBorder="1" applyAlignment="1">
      <alignment vertical="top"/>
    </xf>
    <xf numFmtId="0" fontId="11" fillId="0" borderId="5" xfId="0" applyFont="1" applyBorder="1" applyAlignment="1">
      <alignment vertical="top"/>
    </xf>
    <xf numFmtId="0" fontId="17" fillId="0" borderId="0" xfId="0" applyFont="1" applyAlignment="1">
      <alignment horizontal="left" vertical="top"/>
    </xf>
    <xf numFmtId="0" fontId="11" fillId="0" borderId="10" xfId="0" applyFont="1" applyBorder="1" applyAlignment="1">
      <alignment horizontal="left" vertical="top"/>
    </xf>
    <xf numFmtId="0" fontId="0" fillId="0" borderId="8" xfId="0" applyBorder="1" applyAlignment="1">
      <alignment horizontal="left" vertical="top"/>
    </xf>
    <xf numFmtId="0" fontId="0" fillId="0" borderId="0" xfId="0" applyAlignment="1">
      <alignment horizontal="left" vertical="top"/>
    </xf>
    <xf numFmtId="0" fontId="0" fillId="0" borderId="4" xfId="0" applyBorder="1" applyAlignment="1">
      <alignment horizontal="left" vertical="top"/>
    </xf>
    <xf numFmtId="0" fontId="11" fillId="0" borderId="9" xfId="0" applyFont="1" applyBorder="1" applyAlignment="1">
      <alignment horizontal="center" vertical="top" wrapText="1"/>
    </xf>
    <xf numFmtId="0" fontId="11" fillId="0" borderId="8" xfId="0" applyFont="1" applyBorder="1" applyAlignment="1">
      <alignment horizontal="center" vertical="top" wrapText="1"/>
    </xf>
    <xf numFmtId="0" fontId="11" fillId="0" borderId="10" xfId="0" applyFont="1" applyBorder="1" applyAlignment="1">
      <alignment horizontal="center" vertical="top" wrapText="1"/>
    </xf>
    <xf numFmtId="0" fontId="11" fillId="0" borderId="14" xfId="0" applyFont="1" applyBorder="1" applyAlignment="1">
      <alignment horizontal="left" vertical="top"/>
    </xf>
    <xf numFmtId="0" fontId="11" fillId="0" borderId="0" xfId="0" applyFont="1" applyBorder="1" applyAlignment="1">
      <alignment horizontal="left" vertical="top"/>
    </xf>
    <xf numFmtId="0" fontId="11" fillId="0" borderId="11" xfId="0" applyFont="1" applyBorder="1" applyAlignment="1">
      <alignment horizontal="left" vertical="top"/>
    </xf>
    <xf numFmtId="0" fontId="13" fillId="3" borderId="5" xfId="2" applyFont="1" applyFill="1" applyBorder="1" applyAlignment="1">
      <alignment horizontal="center" vertical="top" wrapText="1"/>
    </xf>
    <xf numFmtId="0" fontId="13" fillId="2" borderId="0" xfId="2" applyFont="1" applyFill="1" applyBorder="1" applyAlignment="1">
      <alignment horizontal="center" vertical="top" wrapText="1"/>
    </xf>
    <xf numFmtId="0" fontId="0" fillId="9" borderId="14" xfId="0" applyFill="1" applyBorder="1" applyAlignment="1">
      <alignment vertical="top"/>
    </xf>
  </cellXfs>
  <cellStyles count="6">
    <cellStyle name="Normal" xfId="0" builtinId="0"/>
    <cellStyle name="Normal 2" xfId="1" xr:uid="{00000000-0005-0000-0000-000001000000}"/>
    <cellStyle name="Normal 2 10 10" xfId="4" xr:uid="{00000000-0005-0000-0000-000002000000}"/>
    <cellStyle name="Normal 3" xfId="2" xr:uid="{00000000-0005-0000-0000-000003000000}"/>
    <cellStyle name="Percent" xfId="5" builtinId="5"/>
    <cellStyle name="Percent 2" xfId="3" xr:uid="{00000000-0005-0000-0000-000005000000}"/>
  </cellStyles>
  <dxfs count="76">
    <dxf>
      <font>
        <color rgb="FF9C0006"/>
      </font>
      <fill>
        <patternFill>
          <bgColor rgb="FFFFC7CE"/>
        </patternFill>
      </fill>
    </dxf>
    <dxf>
      <font>
        <color theme="0"/>
      </font>
      <fill>
        <patternFill>
          <bgColor theme="1"/>
        </patternFill>
      </fill>
    </dxf>
    <dxf>
      <fill>
        <patternFill>
          <bgColor theme="4"/>
        </patternFill>
      </fill>
    </dxf>
    <dxf>
      <font>
        <color rgb="FF9C0006"/>
      </font>
      <fill>
        <patternFill>
          <bgColor rgb="FFFFC7CE"/>
        </patternFill>
      </fill>
    </dxf>
    <dxf>
      <font>
        <color rgb="FF006100"/>
      </font>
      <fill>
        <patternFill>
          <bgColor rgb="FFC6EFCE"/>
        </patternFill>
      </fill>
    </dxf>
    <dxf>
      <fill>
        <patternFill>
          <bgColor rgb="FFFFFF00"/>
        </patternFill>
      </fill>
    </dxf>
    <dxf>
      <fill>
        <patternFill>
          <bgColor theme="2"/>
        </patternFill>
      </fill>
    </dxf>
    <dxf>
      <font>
        <color theme="0"/>
      </font>
      <fill>
        <patternFill>
          <bgColor theme="1" tint="4.9989318521683403E-2"/>
        </patternFill>
      </fill>
    </dxf>
    <dxf>
      <fill>
        <patternFill>
          <bgColor theme="4"/>
        </patternFill>
      </fill>
    </dxf>
    <dxf>
      <font>
        <color rgb="FF9C0006"/>
      </font>
      <fill>
        <patternFill>
          <bgColor rgb="FFFFC7CE"/>
        </patternFill>
      </fill>
    </dxf>
    <dxf>
      <font>
        <color rgb="FF006100"/>
      </font>
      <fill>
        <patternFill>
          <bgColor rgb="FFC6EFCE"/>
        </patternFill>
      </fill>
    </dxf>
    <dxf>
      <fill>
        <patternFill>
          <bgColor rgb="FFFFFF00"/>
        </patternFill>
      </fill>
    </dxf>
    <dxf>
      <fill>
        <patternFill>
          <bgColor theme="2"/>
        </patternFill>
      </fill>
    </dxf>
    <dxf>
      <font>
        <color theme="0"/>
      </font>
      <fill>
        <patternFill>
          <bgColor theme="1" tint="4.9989318521683403E-2"/>
        </patternFill>
      </fill>
    </dxf>
    <dxf>
      <fill>
        <patternFill>
          <bgColor theme="4"/>
        </patternFill>
      </fill>
    </dxf>
    <dxf>
      <font>
        <color rgb="FF9C0006"/>
      </font>
      <fill>
        <patternFill>
          <bgColor rgb="FFFFC7CE"/>
        </patternFill>
      </fill>
    </dxf>
    <dxf>
      <font>
        <color rgb="FF006100"/>
      </font>
      <fill>
        <patternFill>
          <bgColor rgb="FFC6EFCE"/>
        </patternFill>
      </fill>
    </dxf>
    <dxf>
      <fill>
        <patternFill>
          <bgColor rgb="FFFFFF00"/>
        </patternFill>
      </fill>
    </dxf>
    <dxf>
      <fill>
        <patternFill>
          <bgColor theme="2"/>
        </patternFill>
      </fill>
    </dxf>
    <dxf>
      <font>
        <color theme="0"/>
      </font>
      <fill>
        <patternFill>
          <bgColor theme="1" tint="4.9989318521683403E-2"/>
        </patternFill>
      </fill>
    </dxf>
    <dxf>
      <fill>
        <patternFill>
          <bgColor rgb="FF0070C0"/>
        </patternFill>
      </fill>
    </dxf>
    <dxf>
      <fill>
        <patternFill>
          <bgColor theme="9" tint="0.39994506668294322"/>
        </patternFill>
      </fill>
    </dxf>
    <dxf>
      <font>
        <color rgb="FF006100"/>
      </font>
      <fill>
        <patternFill>
          <bgColor rgb="FFC6EFCE"/>
        </patternFill>
      </fill>
    </dxf>
    <dxf>
      <fill>
        <patternFill>
          <bgColor theme="9" tint="0.39994506668294322"/>
        </patternFill>
      </fill>
    </dxf>
    <dxf>
      <fill>
        <patternFill>
          <bgColor rgb="FFFFFF00"/>
        </patternFill>
      </fill>
    </dxf>
    <dxf>
      <font>
        <b/>
        <i val="0"/>
      </font>
      <fill>
        <patternFill>
          <bgColor theme="0" tint="-0.14996795556505021"/>
        </patternFill>
      </fill>
    </dxf>
    <dxf>
      <fill>
        <patternFill>
          <bgColor theme="0" tint="-4.9989318521683403E-2"/>
        </patternFill>
      </fill>
    </dxf>
    <dxf>
      <font>
        <color rgb="FF9C0006"/>
      </font>
      <fill>
        <patternFill>
          <bgColor rgb="FFFFC7CE"/>
        </patternFill>
      </fill>
    </dxf>
    <dxf>
      <fill>
        <patternFill>
          <bgColor rgb="FF0070C0"/>
        </patternFill>
      </fill>
    </dxf>
    <dxf>
      <fill>
        <patternFill>
          <bgColor theme="9" tint="0.39994506668294322"/>
        </patternFill>
      </fill>
    </dxf>
    <dxf>
      <font>
        <color rgb="FF006100"/>
      </font>
      <fill>
        <patternFill>
          <bgColor rgb="FFC6EFCE"/>
        </patternFill>
      </fill>
    </dxf>
    <dxf>
      <fill>
        <patternFill>
          <bgColor theme="9" tint="0.39994506668294322"/>
        </patternFill>
      </fill>
    </dxf>
    <dxf>
      <fill>
        <patternFill>
          <bgColor rgb="FFFFFF00"/>
        </patternFill>
      </fill>
    </dxf>
    <dxf>
      <font>
        <b/>
        <i val="0"/>
      </font>
      <fill>
        <patternFill>
          <bgColor theme="0" tint="-0.14996795556505021"/>
        </patternFill>
      </fill>
    </dxf>
    <dxf>
      <fill>
        <patternFill>
          <bgColor theme="0" tint="-4.9989318521683403E-2"/>
        </patternFill>
      </fill>
    </dxf>
    <dxf>
      <font>
        <color rgb="FF9C0006"/>
      </font>
      <fill>
        <patternFill>
          <bgColor rgb="FFFFC7CE"/>
        </patternFill>
      </fill>
    </dxf>
    <dxf>
      <font>
        <color rgb="FF9C0006"/>
      </font>
      <fill>
        <patternFill>
          <bgColor rgb="FFFFC7CE"/>
        </patternFill>
      </fill>
    </dxf>
    <dxf>
      <fill>
        <patternFill>
          <bgColor theme="4"/>
        </patternFill>
      </fill>
    </dxf>
    <dxf>
      <font>
        <color rgb="FF9C0006"/>
      </font>
      <fill>
        <patternFill>
          <bgColor rgb="FFFFC7CE"/>
        </patternFill>
      </fill>
    </dxf>
    <dxf>
      <font>
        <color rgb="FF006100"/>
      </font>
      <fill>
        <patternFill>
          <bgColor rgb="FFC6EFCE"/>
        </patternFill>
      </fill>
    </dxf>
    <dxf>
      <fill>
        <patternFill>
          <bgColor rgb="FFFFFF00"/>
        </patternFill>
      </fill>
    </dxf>
    <dxf>
      <fill>
        <patternFill>
          <bgColor theme="2"/>
        </patternFill>
      </fill>
    </dxf>
    <dxf>
      <font>
        <color theme="0"/>
      </font>
      <fill>
        <patternFill>
          <bgColor theme="1" tint="4.9989318521683403E-2"/>
        </patternFill>
      </fill>
    </dxf>
    <dxf>
      <font>
        <color theme="0"/>
      </font>
      <fill>
        <patternFill>
          <bgColor theme="1"/>
        </patternFill>
      </fill>
    </dxf>
    <dxf>
      <font>
        <color rgb="FF006100"/>
      </font>
      <fill>
        <patternFill>
          <bgColor rgb="FFC6EFCE"/>
        </patternFill>
      </fill>
    </dxf>
    <dxf>
      <fill>
        <patternFill>
          <bgColor rgb="FFFFFF00"/>
        </patternFill>
      </fill>
    </dxf>
    <dxf>
      <fill>
        <patternFill>
          <bgColor theme="4"/>
        </patternFill>
      </fill>
    </dxf>
    <dxf>
      <font>
        <color rgb="FF9C0006"/>
      </font>
      <fill>
        <patternFill>
          <bgColor rgb="FFFFC7CE"/>
        </patternFill>
      </fill>
    </dxf>
    <dxf>
      <fill>
        <patternFill>
          <bgColor theme="2"/>
        </patternFill>
      </fill>
    </dxf>
    <dxf>
      <font>
        <color theme="0"/>
      </font>
      <fill>
        <patternFill>
          <bgColor theme="1" tint="4.9989318521683403E-2"/>
        </patternFill>
      </fill>
    </dxf>
    <dxf>
      <font>
        <color rgb="FF006100"/>
      </font>
      <fill>
        <patternFill>
          <bgColor rgb="FFC6EFCE"/>
        </patternFill>
      </fill>
    </dxf>
    <dxf>
      <fill>
        <patternFill>
          <bgColor rgb="FFFFFF00"/>
        </patternFill>
      </fill>
    </dxf>
    <dxf>
      <fill>
        <patternFill>
          <bgColor rgb="FF0070C0"/>
        </patternFill>
      </fill>
    </dxf>
    <dxf>
      <fill>
        <patternFill>
          <bgColor theme="9" tint="0.39994506668294322"/>
        </patternFill>
      </fill>
    </dxf>
    <dxf>
      <fill>
        <patternFill>
          <bgColor theme="9" tint="0.39994506668294322"/>
        </patternFill>
      </fill>
    </dxf>
    <dxf>
      <font>
        <b/>
        <i val="0"/>
      </font>
      <fill>
        <patternFill>
          <bgColor theme="0" tint="-0.14996795556505021"/>
        </patternFill>
      </fill>
    </dxf>
    <dxf>
      <fill>
        <patternFill>
          <bgColor theme="0" tint="-4.9989318521683403E-2"/>
        </patternFill>
      </fill>
    </dxf>
    <dxf>
      <font>
        <color rgb="FF9C0006"/>
      </font>
      <fill>
        <patternFill>
          <bgColor rgb="FFFFC7CE"/>
        </patternFill>
      </fill>
    </dxf>
    <dxf>
      <fill>
        <patternFill>
          <bgColor theme="4"/>
        </patternFill>
      </fill>
    </dxf>
    <dxf>
      <font>
        <color rgb="FF9C0006"/>
      </font>
      <fill>
        <patternFill>
          <bgColor rgb="FFFFC7CE"/>
        </patternFill>
      </fill>
    </dxf>
    <dxf>
      <font>
        <color rgb="FF006100"/>
      </font>
      <fill>
        <patternFill>
          <bgColor rgb="FFC6EFCE"/>
        </patternFill>
      </fill>
    </dxf>
    <dxf>
      <fill>
        <patternFill>
          <bgColor rgb="FFFFFF00"/>
        </patternFill>
      </fill>
    </dxf>
    <dxf>
      <fill>
        <patternFill>
          <bgColor theme="2"/>
        </patternFill>
      </fill>
    </dxf>
    <dxf>
      <font>
        <color theme="0"/>
      </font>
      <fill>
        <patternFill>
          <bgColor theme="1" tint="4.9989318521683403E-2"/>
        </patternFill>
      </fill>
    </dxf>
    <dxf>
      <fill>
        <patternFill>
          <bgColor theme="4"/>
        </patternFill>
      </fill>
    </dxf>
    <dxf>
      <font>
        <color rgb="FF9C0006"/>
      </font>
      <fill>
        <patternFill>
          <bgColor rgb="FFFFC7CE"/>
        </patternFill>
      </fill>
    </dxf>
    <dxf>
      <font>
        <color rgb="FF006100"/>
      </font>
      <fill>
        <patternFill>
          <bgColor rgb="FFC6EFCE"/>
        </patternFill>
      </fill>
    </dxf>
    <dxf>
      <fill>
        <patternFill>
          <bgColor rgb="FFFFFF00"/>
        </patternFill>
      </fill>
    </dxf>
    <dxf>
      <fill>
        <patternFill>
          <bgColor theme="2"/>
        </patternFill>
      </fill>
    </dxf>
    <dxf>
      <font>
        <color theme="0"/>
      </font>
      <fill>
        <patternFill>
          <bgColor theme="1" tint="4.9989318521683403E-2"/>
        </patternFill>
      </fill>
    </dxf>
    <dxf>
      <fill>
        <patternFill>
          <bgColor theme="4"/>
        </patternFill>
      </fill>
    </dxf>
    <dxf>
      <font>
        <color rgb="FF9C0006"/>
      </font>
      <fill>
        <patternFill>
          <bgColor rgb="FFFFC7CE"/>
        </patternFill>
      </fill>
    </dxf>
    <dxf>
      <font>
        <color rgb="FF006100"/>
      </font>
      <fill>
        <patternFill>
          <bgColor rgb="FFC6EFCE"/>
        </patternFill>
      </fill>
    </dxf>
    <dxf>
      <fill>
        <patternFill>
          <bgColor rgb="FFFFFF00"/>
        </patternFill>
      </fill>
    </dxf>
    <dxf>
      <fill>
        <patternFill>
          <bgColor theme="2"/>
        </patternFill>
      </fill>
    </dxf>
    <dxf>
      <font>
        <color theme="0"/>
      </font>
      <fill>
        <patternFill>
          <bgColor theme="1" tint="4.9989318521683403E-2"/>
        </patternFill>
      </fill>
    </dxf>
  </dxfs>
  <tableStyles count="0" defaultTableStyle="TableStyleMedium2" defaultPivotStyle="PivotStyleLight16"/>
  <colors>
    <mruColors>
      <color rgb="FFBAF1A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7758112</xdr:colOff>
      <xdr:row>0</xdr:row>
      <xdr:rowOff>0</xdr:rowOff>
    </xdr:from>
    <xdr:to>
      <xdr:col>1</xdr:col>
      <xdr:colOff>9415915</xdr:colOff>
      <xdr:row>1</xdr:row>
      <xdr:rowOff>81806</xdr:rowOff>
    </xdr:to>
    <xdr:pic>
      <xdr:nvPicPr>
        <xdr:cNvPr id="2" name="Picture 1">
          <a:extLst>
            <a:ext uri="{FF2B5EF4-FFF2-40B4-BE49-F238E27FC236}">
              <a16:creationId xmlns:a16="http://schemas.microsoft.com/office/drawing/2014/main" id="{06FE0BB9-7A87-4A12-A95F-FF3E7C72C367}"/>
            </a:ext>
          </a:extLst>
        </xdr:cNvPr>
        <xdr:cNvPicPr>
          <a:picLocks noChangeAspect="1"/>
        </xdr:cNvPicPr>
      </xdr:nvPicPr>
      <xdr:blipFill>
        <a:blip xmlns:r="http://schemas.openxmlformats.org/officeDocument/2006/relationships" r:embed="rId1"/>
        <a:srcRect/>
        <a:stretch>
          <a:fillRect/>
        </a:stretch>
      </xdr:blipFill>
      <xdr:spPr>
        <a:xfrm>
          <a:off x="8072437" y="0"/>
          <a:ext cx="1657803" cy="54376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257175</xdr:colOff>
      <xdr:row>0</xdr:row>
      <xdr:rowOff>0</xdr:rowOff>
    </xdr:from>
    <xdr:to>
      <xdr:col>6</xdr:col>
      <xdr:colOff>2000703</xdr:colOff>
      <xdr:row>0</xdr:row>
      <xdr:rowOff>539006</xdr:rowOff>
    </xdr:to>
    <xdr:pic>
      <xdr:nvPicPr>
        <xdr:cNvPr id="2" name="Picture 1">
          <a:extLst>
            <a:ext uri="{FF2B5EF4-FFF2-40B4-BE49-F238E27FC236}">
              <a16:creationId xmlns:a16="http://schemas.microsoft.com/office/drawing/2014/main" id="{4F4CB388-7096-4320-9539-CA5337D7A736}"/>
            </a:ext>
          </a:extLst>
        </xdr:cNvPr>
        <xdr:cNvPicPr>
          <a:picLocks noChangeAspect="1"/>
        </xdr:cNvPicPr>
      </xdr:nvPicPr>
      <xdr:blipFill>
        <a:blip xmlns:r="http://schemas.openxmlformats.org/officeDocument/2006/relationships" r:embed="rId1"/>
        <a:srcRect/>
        <a:stretch>
          <a:fillRect/>
        </a:stretch>
      </xdr:blipFill>
      <xdr:spPr>
        <a:xfrm>
          <a:off x="10448925" y="0"/>
          <a:ext cx="1743528" cy="53900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923925</xdr:colOff>
      <xdr:row>0</xdr:row>
      <xdr:rowOff>47622</xdr:rowOff>
    </xdr:from>
    <xdr:to>
      <xdr:col>5</xdr:col>
      <xdr:colOff>2667453</xdr:colOff>
      <xdr:row>1</xdr:row>
      <xdr:rowOff>10365</xdr:rowOff>
    </xdr:to>
    <xdr:pic>
      <xdr:nvPicPr>
        <xdr:cNvPr id="2" name="Picture 1">
          <a:extLst>
            <a:ext uri="{FF2B5EF4-FFF2-40B4-BE49-F238E27FC236}">
              <a16:creationId xmlns:a16="http://schemas.microsoft.com/office/drawing/2014/main" id="{449E7B69-D1F7-4917-8947-E173648CD727}"/>
            </a:ext>
          </a:extLst>
        </xdr:cNvPr>
        <xdr:cNvPicPr>
          <a:picLocks noChangeAspect="1"/>
        </xdr:cNvPicPr>
      </xdr:nvPicPr>
      <xdr:blipFill>
        <a:blip xmlns:r="http://schemas.openxmlformats.org/officeDocument/2006/relationships" r:embed="rId1"/>
        <a:srcRect/>
        <a:stretch>
          <a:fillRect/>
        </a:stretch>
      </xdr:blipFill>
      <xdr:spPr>
        <a:xfrm>
          <a:off x="8953500" y="47622"/>
          <a:ext cx="1743528" cy="53900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214313</xdr:colOff>
      <xdr:row>0</xdr:row>
      <xdr:rowOff>0</xdr:rowOff>
    </xdr:from>
    <xdr:to>
      <xdr:col>8</xdr:col>
      <xdr:colOff>5217</xdr:colOff>
      <xdr:row>2</xdr:row>
      <xdr:rowOff>126256</xdr:rowOff>
    </xdr:to>
    <xdr:pic>
      <xdr:nvPicPr>
        <xdr:cNvPr id="3" name="Picture 2">
          <a:extLst>
            <a:ext uri="{FF2B5EF4-FFF2-40B4-BE49-F238E27FC236}">
              <a16:creationId xmlns:a16="http://schemas.microsoft.com/office/drawing/2014/main" id="{ABF14B80-25AD-44E3-A9EF-18975A5FD010}"/>
            </a:ext>
          </a:extLst>
        </xdr:cNvPr>
        <xdr:cNvPicPr>
          <a:picLocks noChangeAspect="1"/>
        </xdr:cNvPicPr>
      </xdr:nvPicPr>
      <xdr:blipFill>
        <a:blip xmlns:r="http://schemas.openxmlformats.org/officeDocument/2006/relationships" r:embed="rId1"/>
        <a:srcRect/>
        <a:stretch>
          <a:fillRect/>
        </a:stretch>
      </xdr:blipFill>
      <xdr:spPr>
        <a:xfrm>
          <a:off x="6624638" y="0"/>
          <a:ext cx="1662566" cy="54535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7</xdr:col>
      <xdr:colOff>1658055</xdr:colOff>
      <xdr:row>0</xdr:row>
      <xdr:rowOff>0</xdr:rowOff>
    </xdr:from>
    <xdr:to>
      <xdr:col>7</xdr:col>
      <xdr:colOff>3316917</xdr:colOff>
      <xdr:row>1</xdr:row>
      <xdr:rowOff>307230</xdr:rowOff>
    </xdr:to>
    <xdr:pic>
      <xdr:nvPicPr>
        <xdr:cNvPr id="2" name="Picture 1">
          <a:extLst>
            <a:ext uri="{FF2B5EF4-FFF2-40B4-BE49-F238E27FC236}">
              <a16:creationId xmlns:a16="http://schemas.microsoft.com/office/drawing/2014/main" id="{190003E7-FB1D-4CF3-9945-0D92745D4563}"/>
            </a:ext>
          </a:extLst>
        </xdr:cNvPr>
        <xdr:cNvPicPr>
          <a:picLocks noChangeAspect="1"/>
        </xdr:cNvPicPr>
      </xdr:nvPicPr>
      <xdr:blipFill>
        <a:blip xmlns:r="http://schemas.openxmlformats.org/officeDocument/2006/relationships" r:embed="rId1"/>
        <a:srcRect/>
        <a:stretch>
          <a:fillRect/>
        </a:stretch>
      </xdr:blipFill>
      <xdr:spPr>
        <a:xfrm>
          <a:off x="11045472" y="0"/>
          <a:ext cx="1658862" cy="534772"/>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7</xdr:col>
      <xdr:colOff>1726847</xdr:colOff>
      <xdr:row>0</xdr:row>
      <xdr:rowOff>0</xdr:rowOff>
    </xdr:from>
    <xdr:to>
      <xdr:col>7</xdr:col>
      <xdr:colOff>3385709</xdr:colOff>
      <xdr:row>1</xdr:row>
      <xdr:rowOff>307230</xdr:rowOff>
    </xdr:to>
    <xdr:pic>
      <xdr:nvPicPr>
        <xdr:cNvPr id="2" name="Picture 1">
          <a:extLst>
            <a:ext uri="{FF2B5EF4-FFF2-40B4-BE49-F238E27FC236}">
              <a16:creationId xmlns:a16="http://schemas.microsoft.com/office/drawing/2014/main" id="{1552A7F0-59CC-41F2-AD25-777440415148}"/>
            </a:ext>
          </a:extLst>
        </xdr:cNvPr>
        <xdr:cNvPicPr>
          <a:picLocks noChangeAspect="1"/>
        </xdr:cNvPicPr>
      </xdr:nvPicPr>
      <xdr:blipFill>
        <a:blip xmlns:r="http://schemas.openxmlformats.org/officeDocument/2006/relationships" r:embed="rId1"/>
        <a:srcRect/>
        <a:stretch>
          <a:fillRect/>
        </a:stretch>
      </xdr:blipFill>
      <xdr:spPr>
        <a:xfrm>
          <a:off x="11114264" y="0"/>
          <a:ext cx="1658862" cy="534772"/>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9</xdr:col>
      <xdr:colOff>209550</xdr:colOff>
      <xdr:row>0</xdr:row>
      <xdr:rowOff>0</xdr:rowOff>
    </xdr:from>
    <xdr:to>
      <xdr:col>9</xdr:col>
      <xdr:colOff>1868412</xdr:colOff>
      <xdr:row>1</xdr:row>
      <xdr:rowOff>25184</xdr:rowOff>
    </xdr:to>
    <xdr:pic>
      <xdr:nvPicPr>
        <xdr:cNvPr id="2" name="Picture 1">
          <a:extLst>
            <a:ext uri="{FF2B5EF4-FFF2-40B4-BE49-F238E27FC236}">
              <a16:creationId xmlns:a16="http://schemas.microsoft.com/office/drawing/2014/main" id="{15D62C2D-8914-4972-B576-09C5FE280F04}"/>
            </a:ext>
          </a:extLst>
        </xdr:cNvPr>
        <xdr:cNvPicPr>
          <a:picLocks noChangeAspect="1"/>
        </xdr:cNvPicPr>
      </xdr:nvPicPr>
      <xdr:blipFill>
        <a:blip xmlns:r="http://schemas.openxmlformats.org/officeDocument/2006/relationships" r:embed="rId1"/>
        <a:srcRect/>
        <a:stretch>
          <a:fillRect/>
        </a:stretch>
      </xdr:blipFill>
      <xdr:spPr>
        <a:xfrm>
          <a:off x="9096375" y="985838"/>
          <a:ext cx="1658862" cy="534772"/>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432674-3B50-4798-BE04-39582355C6DC}">
  <sheetPr>
    <pageSetUpPr fitToPage="1"/>
  </sheetPr>
  <dimension ref="A2:B10"/>
  <sheetViews>
    <sheetView showGridLines="0" tabSelected="1" workbookViewId="0"/>
  </sheetViews>
  <sheetFormatPr defaultColWidth="8.73046875" defaultRowHeight="36.6" customHeight="1" x14ac:dyDescent="0.5"/>
  <cols>
    <col min="1" max="1" width="4.3984375" style="47" customWidth="1"/>
    <col min="2" max="2" width="132.86328125" style="43" customWidth="1"/>
    <col min="3" max="16384" width="8.73046875" style="43"/>
  </cols>
  <sheetData>
    <row r="2" spans="1:2" ht="30.75" x14ac:dyDescent="0.9">
      <c r="A2" s="70" t="s">
        <v>0</v>
      </c>
      <c r="B2" s="70"/>
    </row>
    <row r="3" spans="1:2" s="46" customFormat="1" ht="36.6" customHeight="1" x14ac:dyDescent="0.45">
      <c r="A3" s="48">
        <v>1</v>
      </c>
      <c r="B3" s="49" t="s">
        <v>174</v>
      </c>
    </row>
    <row r="4" spans="1:2" s="46" customFormat="1" ht="67.5" customHeight="1" x14ac:dyDescent="0.45">
      <c r="A4" s="48">
        <v>2</v>
      </c>
      <c r="B4" s="49" t="s">
        <v>1</v>
      </c>
    </row>
    <row r="5" spans="1:2" s="46" customFormat="1" ht="36.6" customHeight="1" x14ac:dyDescent="0.45">
      <c r="A5" s="48">
        <v>3</v>
      </c>
      <c r="B5" s="49" t="s">
        <v>2</v>
      </c>
    </row>
    <row r="6" spans="1:2" s="46" customFormat="1" ht="36.6" customHeight="1" x14ac:dyDescent="0.45">
      <c r="A6" s="48">
        <v>4</v>
      </c>
      <c r="B6" s="49" t="s">
        <v>175</v>
      </c>
    </row>
    <row r="7" spans="1:2" s="46" customFormat="1" ht="49.5" customHeight="1" x14ac:dyDescent="0.45">
      <c r="A7" s="48">
        <v>5</v>
      </c>
      <c r="B7" s="49" t="s">
        <v>3</v>
      </c>
    </row>
    <row r="8" spans="1:2" s="46" customFormat="1" ht="36.6" customHeight="1" x14ac:dyDescent="0.45">
      <c r="A8" s="48">
        <v>6</v>
      </c>
      <c r="B8" s="49" t="s">
        <v>4</v>
      </c>
    </row>
    <row r="9" spans="1:2" s="46" customFormat="1" ht="36.6" customHeight="1" x14ac:dyDescent="0.45">
      <c r="A9" s="48">
        <v>7</v>
      </c>
      <c r="B9" s="49" t="s">
        <v>176</v>
      </c>
    </row>
    <row r="10" spans="1:2" s="46" customFormat="1" ht="36.6" customHeight="1" x14ac:dyDescent="0.45">
      <c r="A10" s="48">
        <v>8</v>
      </c>
      <c r="B10" s="49" t="s">
        <v>5</v>
      </c>
    </row>
  </sheetData>
  <mergeCells count="1">
    <mergeCell ref="A2:B2"/>
  </mergeCells>
  <pageMargins left="0.7" right="0.7" top="0.75" bottom="0.75" header="0.3" footer="0.3"/>
  <pageSetup scale="89"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266878-25F6-4C2E-A805-AC4DF8CCFD03}">
  <sheetPr>
    <pageSetUpPr fitToPage="1"/>
  </sheetPr>
  <dimension ref="A1:I43"/>
  <sheetViews>
    <sheetView topLeftCell="C1" zoomScaleNormal="100" workbookViewId="0">
      <selection sqref="A1:F1"/>
    </sheetView>
  </sheetViews>
  <sheetFormatPr defaultColWidth="8.73046875" defaultRowHeight="29.1" customHeight="1" x14ac:dyDescent="0.45"/>
  <cols>
    <col min="1" max="1" width="8.73046875" style="6"/>
    <col min="2" max="2" width="12.73046875" bestFit="1" customWidth="1"/>
    <col min="3" max="3" width="9.19921875" style="6" customWidth="1"/>
    <col min="4" max="4" width="50.59765625" style="8" customWidth="1"/>
    <col min="5" max="5" width="48.86328125" style="8" customWidth="1"/>
    <col min="6" max="6" width="10.59765625" style="6" customWidth="1"/>
    <col min="7" max="7" width="55" style="6" customWidth="1"/>
    <col min="8" max="8" width="3" style="6" customWidth="1"/>
    <col min="9" max="9" width="10.59765625" style="12" customWidth="1"/>
    <col min="10" max="16384" width="8.73046875" style="6"/>
  </cols>
  <sheetData>
    <row r="1" spans="1:9" ht="42.75" customHeight="1" x14ac:dyDescent="0.45">
      <c r="A1" s="57" t="s">
        <v>177</v>
      </c>
      <c r="B1" s="57"/>
      <c r="C1" s="57"/>
      <c r="D1" s="57"/>
      <c r="E1" s="57"/>
      <c r="F1" s="57"/>
    </row>
    <row r="2" spans="1:9" s="11" customFormat="1" ht="29.1" customHeight="1" x14ac:dyDescent="0.45">
      <c r="A2" s="9" t="s">
        <v>6</v>
      </c>
      <c r="B2" s="10" t="s">
        <v>7</v>
      </c>
      <c r="C2" s="9" t="s">
        <v>8</v>
      </c>
      <c r="D2" s="9" t="s">
        <v>9</v>
      </c>
      <c r="E2" s="9" t="s">
        <v>10</v>
      </c>
      <c r="F2" s="9" t="s">
        <v>11</v>
      </c>
      <c r="G2" s="9" t="s">
        <v>12</v>
      </c>
      <c r="I2" s="13" t="s">
        <v>178</v>
      </c>
    </row>
    <row r="3" spans="1:9" ht="29.1" customHeight="1" x14ac:dyDescent="0.45">
      <c r="A3" s="7">
        <v>1</v>
      </c>
      <c r="B3" s="58" t="s">
        <v>13</v>
      </c>
      <c r="C3" s="61" t="s">
        <v>14</v>
      </c>
      <c r="D3" s="17" t="s">
        <v>15</v>
      </c>
      <c r="E3" s="17" t="s">
        <v>16</v>
      </c>
      <c r="F3" s="17"/>
      <c r="G3" s="17"/>
      <c r="I3" s="14" t="s">
        <v>81</v>
      </c>
    </row>
    <row r="4" spans="1:9" ht="29.1" customHeight="1" x14ac:dyDescent="0.45">
      <c r="A4" s="7">
        <f>1+A3</f>
        <v>2</v>
      </c>
      <c r="B4" s="59"/>
      <c r="C4" s="62"/>
      <c r="D4" s="17" t="s">
        <v>17</v>
      </c>
      <c r="E4" s="17"/>
      <c r="F4" s="17"/>
      <c r="G4" s="17"/>
      <c r="I4" s="14" t="s">
        <v>82</v>
      </c>
    </row>
    <row r="5" spans="1:9" ht="29.1" customHeight="1" x14ac:dyDescent="0.45">
      <c r="A5" s="7">
        <f t="shared" ref="A5:A43" si="0">1+A4</f>
        <v>3</v>
      </c>
      <c r="B5" s="59"/>
      <c r="C5" s="62"/>
      <c r="D5" s="17" t="s">
        <v>18</v>
      </c>
      <c r="E5" s="17"/>
      <c r="F5" s="17"/>
      <c r="G5" s="17"/>
      <c r="I5" s="14" t="s">
        <v>83</v>
      </c>
    </row>
    <row r="6" spans="1:9" ht="29.1" customHeight="1" x14ac:dyDescent="0.45">
      <c r="A6" s="7">
        <f t="shared" si="0"/>
        <v>4</v>
      </c>
      <c r="B6" s="59"/>
      <c r="C6" s="62"/>
      <c r="D6" s="17" t="s">
        <v>19</v>
      </c>
      <c r="E6" s="17"/>
      <c r="F6" s="17"/>
      <c r="G6" s="17"/>
      <c r="I6" s="14" t="s">
        <v>84</v>
      </c>
    </row>
    <row r="7" spans="1:9" ht="29.1" customHeight="1" x14ac:dyDescent="0.45">
      <c r="A7" s="7">
        <f t="shared" si="0"/>
        <v>5</v>
      </c>
      <c r="B7" s="59"/>
      <c r="C7" s="62"/>
      <c r="D7" s="17" t="s">
        <v>20</v>
      </c>
      <c r="E7" s="17"/>
      <c r="F7" s="17"/>
      <c r="G7" s="17"/>
      <c r="I7" s="14" t="s">
        <v>85</v>
      </c>
    </row>
    <row r="8" spans="1:9" ht="29.1" customHeight="1" x14ac:dyDescent="0.45">
      <c r="A8" s="7">
        <f t="shared" si="0"/>
        <v>6</v>
      </c>
      <c r="B8" s="59"/>
      <c r="C8" s="62"/>
      <c r="D8" s="17" t="s">
        <v>21</v>
      </c>
      <c r="E8" s="17"/>
      <c r="F8" s="17"/>
      <c r="G8" s="17"/>
      <c r="I8" s="14" t="s">
        <v>87</v>
      </c>
    </row>
    <row r="9" spans="1:9" ht="29.1" customHeight="1" x14ac:dyDescent="0.45">
      <c r="A9" s="7">
        <f t="shared" si="0"/>
        <v>7</v>
      </c>
      <c r="B9" s="59"/>
      <c r="C9" s="62"/>
      <c r="D9" s="17" t="s">
        <v>22</v>
      </c>
      <c r="E9" s="17" t="s">
        <v>23</v>
      </c>
      <c r="F9" s="17"/>
      <c r="G9" s="17"/>
      <c r="I9" s="14" t="s">
        <v>89</v>
      </c>
    </row>
    <row r="10" spans="1:9" ht="29.1" customHeight="1" x14ac:dyDescent="0.45">
      <c r="A10" s="7">
        <f t="shared" si="0"/>
        <v>8</v>
      </c>
      <c r="B10" s="59"/>
      <c r="C10" s="62"/>
      <c r="D10" s="17" t="s">
        <v>24</v>
      </c>
      <c r="E10" s="17"/>
      <c r="F10" s="17"/>
      <c r="G10" s="17"/>
    </row>
    <row r="11" spans="1:9" ht="29.1" customHeight="1" x14ac:dyDescent="0.45">
      <c r="A11" s="7">
        <f t="shared" si="0"/>
        <v>9</v>
      </c>
      <c r="B11" s="59"/>
      <c r="C11" s="62"/>
      <c r="D11" s="17" t="s">
        <v>25</v>
      </c>
      <c r="E11" s="17" t="s">
        <v>26</v>
      </c>
      <c r="F11" s="17"/>
      <c r="G11" s="17"/>
    </row>
    <row r="12" spans="1:9" ht="29.1" customHeight="1" x14ac:dyDescent="0.45">
      <c r="A12" s="7">
        <f t="shared" si="0"/>
        <v>10</v>
      </c>
      <c r="B12" s="59"/>
      <c r="C12" s="62"/>
      <c r="D12" s="17" t="s">
        <v>27</v>
      </c>
      <c r="E12" s="17"/>
      <c r="F12" s="17"/>
      <c r="G12" s="17"/>
    </row>
    <row r="13" spans="1:9" ht="29.1" customHeight="1" x14ac:dyDescent="0.45">
      <c r="A13" s="7">
        <f t="shared" si="0"/>
        <v>11</v>
      </c>
      <c r="B13" s="59"/>
      <c r="C13" s="62"/>
      <c r="D13" s="17" t="s">
        <v>28</v>
      </c>
      <c r="E13" s="17" t="s">
        <v>29</v>
      </c>
      <c r="F13" s="17"/>
      <c r="G13" s="17"/>
    </row>
    <row r="14" spans="1:9" ht="29.1" customHeight="1" x14ac:dyDescent="0.45">
      <c r="A14" s="7">
        <f t="shared" si="0"/>
        <v>12</v>
      </c>
      <c r="B14" s="59"/>
      <c r="C14" s="62"/>
      <c r="D14" s="17" t="s">
        <v>30</v>
      </c>
      <c r="E14" s="17" t="s">
        <v>31</v>
      </c>
      <c r="F14" s="17"/>
      <c r="G14" s="17"/>
    </row>
    <row r="15" spans="1:9" ht="29.1" customHeight="1" x14ac:dyDescent="0.45">
      <c r="A15" s="7">
        <f t="shared" si="0"/>
        <v>13</v>
      </c>
      <c r="B15" s="60"/>
      <c r="C15" s="63"/>
      <c r="D15" s="17" t="s">
        <v>32</v>
      </c>
      <c r="E15" s="17"/>
      <c r="F15" s="17"/>
      <c r="G15" s="17"/>
    </row>
    <row r="16" spans="1:9" ht="29.1" customHeight="1" x14ac:dyDescent="0.45">
      <c r="A16" s="7">
        <f t="shared" si="0"/>
        <v>14</v>
      </c>
      <c r="B16" s="64" t="s">
        <v>13</v>
      </c>
      <c r="C16" s="67" t="s">
        <v>196</v>
      </c>
      <c r="D16" s="17" t="s">
        <v>33</v>
      </c>
      <c r="E16" s="17"/>
      <c r="F16" s="44"/>
      <c r="G16" s="44"/>
    </row>
    <row r="17" spans="1:7" ht="29.1" customHeight="1" x14ac:dyDescent="0.45">
      <c r="A17" s="7">
        <f t="shared" si="0"/>
        <v>15</v>
      </c>
      <c r="B17" s="65"/>
      <c r="C17" s="68"/>
      <c r="D17" s="17" t="s">
        <v>34</v>
      </c>
      <c r="E17" s="17"/>
      <c r="F17" s="44"/>
      <c r="G17" s="44"/>
    </row>
    <row r="18" spans="1:7" ht="29.1" customHeight="1" x14ac:dyDescent="0.45">
      <c r="A18" s="7">
        <f t="shared" si="0"/>
        <v>16</v>
      </c>
      <c r="B18" s="65"/>
      <c r="C18" s="68"/>
      <c r="D18" s="17" t="s">
        <v>35</v>
      </c>
      <c r="E18" s="17"/>
      <c r="F18" s="44"/>
      <c r="G18" s="44"/>
    </row>
    <row r="19" spans="1:7" ht="29.1" customHeight="1" x14ac:dyDescent="0.45">
      <c r="A19" s="7">
        <f t="shared" si="0"/>
        <v>17</v>
      </c>
      <c r="B19" s="65"/>
      <c r="C19" s="68"/>
      <c r="D19" s="50" t="s">
        <v>36</v>
      </c>
      <c r="E19" s="17"/>
      <c r="F19" s="44"/>
      <c r="G19" s="44"/>
    </row>
    <row r="20" spans="1:7" ht="29.1" customHeight="1" x14ac:dyDescent="0.45">
      <c r="A20" s="7">
        <f t="shared" si="0"/>
        <v>18</v>
      </c>
      <c r="B20" s="65"/>
      <c r="C20" s="68"/>
      <c r="D20" s="17" t="s">
        <v>37</v>
      </c>
      <c r="E20" s="17" t="s">
        <v>38</v>
      </c>
      <c r="F20" s="44"/>
      <c r="G20" s="44"/>
    </row>
    <row r="21" spans="1:7" ht="29.1" customHeight="1" x14ac:dyDescent="0.45">
      <c r="A21" s="7">
        <f t="shared" si="0"/>
        <v>19</v>
      </c>
      <c r="B21" s="65"/>
      <c r="C21" s="68"/>
      <c r="D21" s="17" t="s">
        <v>39</v>
      </c>
      <c r="E21" s="17"/>
      <c r="F21" s="44"/>
      <c r="G21" s="44"/>
    </row>
    <row r="22" spans="1:7" ht="29.1" customHeight="1" x14ac:dyDescent="0.45">
      <c r="A22" s="7">
        <f t="shared" si="0"/>
        <v>20</v>
      </c>
      <c r="B22" s="65"/>
      <c r="C22" s="68"/>
      <c r="D22" s="17" t="s">
        <v>40</v>
      </c>
      <c r="E22" s="17" t="s">
        <v>41</v>
      </c>
      <c r="F22" s="44"/>
      <c r="G22" s="44"/>
    </row>
    <row r="23" spans="1:7" ht="29.1" customHeight="1" x14ac:dyDescent="0.45">
      <c r="A23" s="7">
        <f t="shared" si="0"/>
        <v>21</v>
      </c>
      <c r="B23" s="65"/>
      <c r="C23" s="68"/>
      <c r="D23" s="17" t="s">
        <v>42</v>
      </c>
      <c r="E23" s="17"/>
      <c r="F23" s="44"/>
      <c r="G23" s="44"/>
    </row>
    <row r="24" spans="1:7" ht="29.1" customHeight="1" x14ac:dyDescent="0.45">
      <c r="A24" s="7">
        <f t="shared" si="0"/>
        <v>22</v>
      </c>
      <c r="B24" s="65"/>
      <c r="C24" s="68"/>
      <c r="D24" s="17" t="s">
        <v>43</v>
      </c>
      <c r="E24" s="17"/>
      <c r="F24" s="44"/>
      <c r="G24" s="44"/>
    </row>
    <row r="25" spans="1:7" ht="29.1" customHeight="1" x14ac:dyDescent="0.45">
      <c r="A25" s="7">
        <f t="shared" si="0"/>
        <v>23</v>
      </c>
      <c r="B25" s="65"/>
      <c r="C25" s="68"/>
      <c r="D25" s="17" t="s">
        <v>44</v>
      </c>
      <c r="E25" s="17"/>
      <c r="F25" s="44"/>
      <c r="G25" s="44"/>
    </row>
    <row r="26" spans="1:7" ht="29.1" customHeight="1" x14ac:dyDescent="0.45">
      <c r="A26" s="7">
        <f t="shared" si="0"/>
        <v>24</v>
      </c>
      <c r="B26" s="65"/>
      <c r="C26" s="68"/>
      <c r="D26" s="17" t="s">
        <v>45</v>
      </c>
      <c r="E26" s="17"/>
      <c r="F26" s="44"/>
      <c r="G26" s="44"/>
    </row>
    <row r="27" spans="1:7" ht="29.1" customHeight="1" x14ac:dyDescent="0.45">
      <c r="A27" s="7">
        <f t="shared" si="0"/>
        <v>25</v>
      </c>
      <c r="B27" s="65"/>
      <c r="C27" s="68"/>
      <c r="D27" s="17" t="s">
        <v>46</v>
      </c>
      <c r="E27" s="17" t="s">
        <v>47</v>
      </c>
      <c r="F27" s="44"/>
      <c r="G27" s="44"/>
    </row>
    <row r="28" spans="1:7" ht="29.1" customHeight="1" x14ac:dyDescent="0.45">
      <c r="A28" s="7">
        <f t="shared" si="0"/>
        <v>26</v>
      </c>
      <c r="B28" s="66"/>
      <c r="C28" s="69"/>
      <c r="D28" s="17" t="s">
        <v>48</v>
      </c>
      <c r="E28" s="17"/>
      <c r="F28" s="44"/>
      <c r="G28" s="44"/>
    </row>
    <row r="29" spans="1:7" ht="29.1" customHeight="1" x14ac:dyDescent="0.45">
      <c r="A29" s="7">
        <f t="shared" si="0"/>
        <v>27</v>
      </c>
      <c r="B29" s="51" t="s">
        <v>49</v>
      </c>
      <c r="C29" s="54" t="s">
        <v>197</v>
      </c>
      <c r="D29" s="16" t="s">
        <v>50</v>
      </c>
      <c r="E29" s="16"/>
      <c r="F29" s="16"/>
      <c r="G29" s="16"/>
    </row>
    <row r="30" spans="1:7" ht="29.1" customHeight="1" x14ac:dyDescent="0.45">
      <c r="A30" s="7">
        <f t="shared" si="0"/>
        <v>28</v>
      </c>
      <c r="B30" s="52"/>
      <c r="C30" s="55"/>
      <c r="D30" s="16" t="s">
        <v>51</v>
      </c>
      <c r="E30" s="16"/>
      <c r="F30" s="16"/>
      <c r="G30" s="16"/>
    </row>
    <row r="31" spans="1:7" ht="29.1" customHeight="1" x14ac:dyDescent="0.45">
      <c r="A31" s="7">
        <f t="shared" si="0"/>
        <v>29</v>
      </c>
      <c r="B31" s="52"/>
      <c r="C31" s="56"/>
      <c r="D31" s="16" t="s">
        <v>52</v>
      </c>
      <c r="E31" s="16"/>
      <c r="F31" s="16"/>
      <c r="G31" s="16"/>
    </row>
    <row r="32" spans="1:7" ht="29.1" customHeight="1" x14ac:dyDescent="0.45">
      <c r="A32" s="7">
        <f t="shared" si="0"/>
        <v>30</v>
      </c>
      <c r="B32" s="52"/>
      <c r="C32" s="54" t="s">
        <v>198</v>
      </c>
      <c r="D32" s="16" t="s">
        <v>53</v>
      </c>
      <c r="E32" s="16"/>
      <c r="F32" s="16"/>
      <c r="G32" s="16"/>
    </row>
    <row r="33" spans="1:7" ht="29.1" customHeight="1" x14ac:dyDescent="0.45">
      <c r="A33" s="7">
        <f t="shared" si="0"/>
        <v>31</v>
      </c>
      <c r="B33" s="52"/>
      <c r="C33" s="55"/>
      <c r="D33" s="16" t="s">
        <v>54</v>
      </c>
      <c r="E33" s="16"/>
      <c r="F33" s="16"/>
      <c r="G33" s="16"/>
    </row>
    <row r="34" spans="1:7" ht="29.1" customHeight="1" x14ac:dyDescent="0.45">
      <c r="A34" s="7">
        <f t="shared" si="0"/>
        <v>32</v>
      </c>
      <c r="B34" s="52"/>
      <c r="C34" s="55"/>
      <c r="D34" s="16" t="s">
        <v>55</v>
      </c>
      <c r="E34" s="16"/>
      <c r="F34" s="16"/>
      <c r="G34" s="16"/>
    </row>
    <row r="35" spans="1:7" ht="29.1" customHeight="1" x14ac:dyDescent="0.45">
      <c r="A35" s="7">
        <f t="shared" si="0"/>
        <v>33</v>
      </c>
      <c r="B35" s="52"/>
      <c r="C35" s="56"/>
      <c r="D35" s="16" t="s">
        <v>56</v>
      </c>
      <c r="E35" s="16"/>
      <c r="F35" s="16"/>
      <c r="G35" s="16"/>
    </row>
    <row r="36" spans="1:7" ht="29.1" customHeight="1" x14ac:dyDescent="0.45">
      <c r="A36" s="7">
        <f t="shared" si="0"/>
        <v>34</v>
      </c>
      <c r="B36" s="52"/>
      <c r="C36" s="54" t="s">
        <v>199</v>
      </c>
      <c r="D36" s="16" t="s">
        <v>57</v>
      </c>
      <c r="E36" s="16"/>
      <c r="F36" s="16"/>
      <c r="G36" s="16"/>
    </row>
    <row r="37" spans="1:7" ht="29.1" customHeight="1" x14ac:dyDescent="0.45">
      <c r="A37" s="7">
        <f t="shared" si="0"/>
        <v>35</v>
      </c>
      <c r="B37" s="52"/>
      <c r="C37" s="55"/>
      <c r="D37" s="16" t="s">
        <v>58</v>
      </c>
      <c r="E37" s="16"/>
      <c r="F37" s="16"/>
      <c r="G37" s="16"/>
    </row>
    <row r="38" spans="1:7" ht="29.1" customHeight="1" x14ac:dyDescent="0.45">
      <c r="A38" s="7">
        <f t="shared" si="0"/>
        <v>36</v>
      </c>
      <c r="B38" s="52"/>
      <c r="C38" s="55"/>
      <c r="D38" s="16" t="s">
        <v>59</v>
      </c>
      <c r="E38" s="16"/>
      <c r="F38" s="16"/>
      <c r="G38" s="16"/>
    </row>
    <row r="39" spans="1:7" ht="29.1" customHeight="1" x14ac:dyDescent="0.45">
      <c r="A39" s="7">
        <f t="shared" si="0"/>
        <v>37</v>
      </c>
      <c r="B39" s="52"/>
      <c r="C39" s="56"/>
      <c r="D39" s="16" t="s">
        <v>60</v>
      </c>
      <c r="E39" s="16"/>
      <c r="F39" s="16"/>
      <c r="G39" s="16"/>
    </row>
    <row r="40" spans="1:7" ht="29.1" customHeight="1" x14ac:dyDescent="0.45">
      <c r="A40" s="7">
        <f t="shared" si="0"/>
        <v>38</v>
      </c>
      <c r="B40" s="52"/>
      <c r="C40" s="54" t="s">
        <v>200</v>
      </c>
      <c r="D40" s="16" t="s">
        <v>61</v>
      </c>
      <c r="E40" s="16"/>
      <c r="F40" s="16"/>
      <c r="G40" s="16"/>
    </row>
    <row r="41" spans="1:7" ht="29.1" customHeight="1" x14ac:dyDescent="0.45">
      <c r="A41" s="7">
        <f t="shared" si="0"/>
        <v>39</v>
      </c>
      <c r="B41" s="52"/>
      <c r="C41" s="55"/>
      <c r="D41" s="16" t="s">
        <v>62</v>
      </c>
      <c r="E41" s="16"/>
      <c r="F41" s="16"/>
      <c r="G41" s="16"/>
    </row>
    <row r="42" spans="1:7" ht="29.1" customHeight="1" x14ac:dyDescent="0.45">
      <c r="A42" s="7">
        <f t="shared" si="0"/>
        <v>40</v>
      </c>
      <c r="B42" s="52"/>
      <c r="C42" s="55"/>
      <c r="D42" s="16" t="s">
        <v>63</v>
      </c>
      <c r="E42" s="16" t="s">
        <v>64</v>
      </c>
      <c r="F42" s="16"/>
      <c r="G42" s="16"/>
    </row>
    <row r="43" spans="1:7" ht="29.1" customHeight="1" x14ac:dyDescent="0.45">
      <c r="A43" s="7">
        <f t="shared" si="0"/>
        <v>41</v>
      </c>
      <c r="B43" s="53"/>
      <c r="C43" s="56"/>
      <c r="D43" s="16" t="s">
        <v>65</v>
      </c>
      <c r="E43" s="17" t="s">
        <v>66</v>
      </c>
      <c r="F43" s="16"/>
      <c r="G43" s="16"/>
    </row>
  </sheetData>
  <mergeCells count="10">
    <mergeCell ref="A1:F1"/>
    <mergeCell ref="B3:B15"/>
    <mergeCell ref="C3:C15"/>
    <mergeCell ref="B16:B28"/>
    <mergeCell ref="C16:C28"/>
    <mergeCell ref="B29:B43"/>
    <mergeCell ref="C29:C31"/>
    <mergeCell ref="C32:C35"/>
    <mergeCell ref="C36:C39"/>
    <mergeCell ref="C40:C43"/>
  </mergeCells>
  <phoneticPr fontId="8" type="noConversion"/>
  <conditionalFormatting sqref="I3:I9">
    <cfRule type="cellIs" dxfId="75" priority="1" operator="equal">
      <formula>"Not 30 Day Action"</formula>
    </cfRule>
    <cfRule type="cellIs" dxfId="74" priority="2" operator="equal">
      <formula>"Not Started"</formula>
    </cfRule>
    <cfRule type="cellIs" dxfId="73" priority="3" operator="equal">
      <formula>"Road Block"</formula>
    </cfRule>
    <cfRule type="cellIs" dxfId="72" priority="4" operator="equal">
      <formula>"In-Progress"</formula>
    </cfRule>
    <cfRule type="cellIs" dxfId="71" priority="5" operator="equal">
      <formula>"Delayed"</formula>
    </cfRule>
    <cfRule type="cellIs" dxfId="70" priority="6" operator="equal">
      <formula>"Complete"</formula>
    </cfRule>
  </conditionalFormatting>
  <pageMargins left="0.25" right="0.25" top="0.75" bottom="0.75" header="0.3" footer="0.3"/>
  <pageSetup scale="39" fitToWidth="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A7318B-EB85-4F4B-AB13-646B29EF74B5}">
  <sheetPr>
    <pageSetUpPr fitToPage="1"/>
  </sheetPr>
  <dimension ref="A1:I20"/>
  <sheetViews>
    <sheetView showGridLines="0" workbookViewId="0">
      <selection activeCell="B7" sqref="B7:F7"/>
    </sheetView>
  </sheetViews>
  <sheetFormatPr defaultColWidth="9.1328125" defaultRowHeight="18" x14ac:dyDescent="0.45"/>
  <cols>
    <col min="1" max="1" width="19.86328125" style="85" bestFit="1" customWidth="1"/>
    <col min="2" max="2" width="15.265625" style="85" bestFit="1" customWidth="1"/>
    <col min="3" max="3" width="15.3984375" style="85" bestFit="1" customWidth="1"/>
    <col min="4" max="4" width="16.73046875" style="85" customWidth="1"/>
    <col min="5" max="5" width="45.1328125" style="86" customWidth="1"/>
    <col min="6" max="6" width="37.73046875" style="85" customWidth="1"/>
    <col min="7" max="16384" width="9.1328125" style="85"/>
  </cols>
  <sheetData>
    <row r="1" spans="1:9" ht="45.4" customHeight="1" x14ac:dyDescent="0.45"/>
    <row r="2" spans="1:9" ht="18" customHeight="1" x14ac:dyDescent="0.45">
      <c r="A2" s="87" t="s">
        <v>67</v>
      </c>
      <c r="B2" s="88"/>
      <c r="C2" s="88"/>
      <c r="D2" s="88"/>
      <c r="E2" s="88"/>
      <c r="F2" s="89"/>
    </row>
    <row r="3" spans="1:9" ht="18" customHeight="1" x14ac:dyDescent="0.45">
      <c r="A3" s="90"/>
      <c r="B3" s="91"/>
      <c r="C3" s="91"/>
      <c r="D3" s="91"/>
      <c r="E3" s="91"/>
      <c r="F3" s="92"/>
    </row>
    <row r="4" spans="1:9" x14ac:dyDescent="0.45">
      <c r="A4" s="93" t="s">
        <v>201</v>
      </c>
      <c r="B4" s="71"/>
      <c r="C4" s="71"/>
      <c r="D4" s="71"/>
      <c r="E4" s="71"/>
      <c r="F4" s="71"/>
    </row>
    <row r="5" spans="1:9" x14ac:dyDescent="0.45">
      <c r="A5" s="93" t="s">
        <v>204</v>
      </c>
      <c r="B5" s="99"/>
      <c r="C5" s="100"/>
      <c r="D5" s="100"/>
      <c r="E5" s="100"/>
      <c r="F5" s="101"/>
    </row>
    <row r="6" spans="1:9" x14ac:dyDescent="0.45">
      <c r="A6" s="93" t="s">
        <v>205</v>
      </c>
      <c r="B6" s="99"/>
      <c r="C6" s="100"/>
      <c r="D6" s="100"/>
      <c r="E6" s="100"/>
      <c r="F6" s="101"/>
    </row>
    <row r="7" spans="1:9" x14ac:dyDescent="0.45">
      <c r="A7" s="93" t="s">
        <v>68</v>
      </c>
      <c r="B7" s="71"/>
      <c r="C7" s="71"/>
      <c r="D7" s="71"/>
      <c r="E7" s="71"/>
      <c r="F7" s="71"/>
    </row>
    <row r="8" spans="1:9" x14ac:dyDescent="0.45">
      <c r="A8" s="93" t="s">
        <v>202</v>
      </c>
      <c r="B8" s="71"/>
      <c r="C8" s="71"/>
      <c r="D8" s="71"/>
      <c r="E8" s="71"/>
      <c r="F8" s="71"/>
    </row>
    <row r="9" spans="1:9" x14ac:dyDescent="0.45">
      <c r="A9" s="93" t="s">
        <v>203</v>
      </c>
      <c r="B9" s="71"/>
      <c r="C9" s="71"/>
      <c r="D9" s="71"/>
      <c r="E9" s="71"/>
      <c r="F9" s="71"/>
    </row>
    <row r="10" spans="1:9" x14ac:dyDescent="0.45">
      <c r="A10" s="93" t="s">
        <v>69</v>
      </c>
      <c r="B10" s="71"/>
      <c r="C10" s="71"/>
      <c r="D10" s="71"/>
      <c r="E10" s="71"/>
      <c r="F10" s="71"/>
    </row>
    <row r="11" spans="1:9" x14ac:dyDescent="0.45">
      <c r="A11" s="93" t="s">
        <v>70</v>
      </c>
      <c r="B11" s="71"/>
      <c r="C11" s="71"/>
      <c r="D11" s="71"/>
      <c r="E11" s="71"/>
      <c r="F11" s="71"/>
    </row>
    <row r="12" spans="1:9" x14ac:dyDescent="0.45">
      <c r="A12" s="93" t="s">
        <v>71</v>
      </c>
      <c r="B12" s="71"/>
      <c r="C12" s="71"/>
      <c r="D12" s="71"/>
      <c r="E12" s="71"/>
      <c r="F12" s="71"/>
      <c r="I12" s="94"/>
    </row>
    <row r="13" spans="1:9" s="95" customFormat="1" ht="23.25" customHeight="1" x14ac:dyDescent="0.45">
      <c r="A13" s="93" t="s">
        <v>72</v>
      </c>
      <c r="B13" s="7" t="s">
        <v>73</v>
      </c>
      <c r="C13" s="7" t="s">
        <v>74</v>
      </c>
      <c r="D13" s="7" t="s">
        <v>75</v>
      </c>
      <c r="E13" s="93" t="s">
        <v>76</v>
      </c>
      <c r="F13" s="93" t="s">
        <v>12</v>
      </c>
    </row>
    <row r="14" spans="1:9" ht="30" customHeight="1" x14ac:dyDescent="0.45">
      <c r="A14" s="16"/>
      <c r="B14" s="96">
        <v>0.375</v>
      </c>
      <c r="C14" s="96">
        <f>B14+D14</f>
        <v>0.41666666666666669</v>
      </c>
      <c r="D14" s="97">
        <v>4.1666666666666664E-2</v>
      </c>
      <c r="E14" s="17"/>
      <c r="F14" s="17"/>
    </row>
    <row r="15" spans="1:9" ht="30" customHeight="1" x14ac:dyDescent="0.45">
      <c r="A15" s="16"/>
      <c r="B15" s="96">
        <f>C14</f>
        <v>0.41666666666666669</v>
      </c>
      <c r="C15" s="96">
        <f>B15+D15</f>
        <v>0.5</v>
      </c>
      <c r="D15" s="97">
        <v>8.3333333333333329E-2</v>
      </c>
      <c r="E15" s="17"/>
      <c r="F15" s="16"/>
    </row>
    <row r="16" spans="1:9" ht="30" customHeight="1" x14ac:dyDescent="0.45">
      <c r="A16" s="16"/>
      <c r="B16" s="96">
        <f t="shared" ref="B16:B20" si="0">C15</f>
        <v>0.5</v>
      </c>
      <c r="C16" s="96">
        <f t="shared" ref="C16:C20" si="1">B16+D16</f>
        <v>0.52083333333333337</v>
      </c>
      <c r="D16" s="97">
        <v>2.0833333333333332E-2</v>
      </c>
      <c r="E16" s="17"/>
      <c r="F16" s="16"/>
    </row>
    <row r="17" spans="1:6" ht="30" customHeight="1" x14ac:dyDescent="0.45">
      <c r="A17" s="16"/>
      <c r="B17" s="96">
        <f t="shared" si="0"/>
        <v>0.52083333333333337</v>
      </c>
      <c r="C17" s="96">
        <f t="shared" si="1"/>
        <v>0.5625</v>
      </c>
      <c r="D17" s="97">
        <v>4.1666666666666664E-2</v>
      </c>
      <c r="E17" s="17"/>
      <c r="F17" s="17"/>
    </row>
    <row r="18" spans="1:6" ht="30" customHeight="1" x14ac:dyDescent="0.45">
      <c r="A18" s="16"/>
      <c r="B18" s="96">
        <f t="shared" si="0"/>
        <v>0.5625</v>
      </c>
      <c r="C18" s="96">
        <f t="shared" si="1"/>
        <v>0.64583333333333337</v>
      </c>
      <c r="D18" s="97">
        <v>8.3333333333333329E-2</v>
      </c>
      <c r="E18" s="17"/>
      <c r="F18" s="17"/>
    </row>
    <row r="19" spans="1:6" ht="30" customHeight="1" x14ac:dyDescent="0.45">
      <c r="A19" s="16"/>
      <c r="B19" s="96">
        <f t="shared" si="0"/>
        <v>0.64583333333333337</v>
      </c>
      <c r="C19" s="96">
        <f t="shared" si="1"/>
        <v>0.6875</v>
      </c>
      <c r="D19" s="97">
        <v>4.1666666666666664E-2</v>
      </c>
      <c r="E19" s="17"/>
      <c r="F19" s="17"/>
    </row>
    <row r="20" spans="1:6" ht="30" customHeight="1" x14ac:dyDescent="0.45">
      <c r="A20" s="16"/>
      <c r="B20" s="96">
        <f t="shared" si="0"/>
        <v>0.6875</v>
      </c>
      <c r="C20" s="96">
        <f t="shared" si="1"/>
        <v>0.70833333333333337</v>
      </c>
      <c r="D20" s="97">
        <v>2.0833333333333332E-2</v>
      </c>
      <c r="E20" s="17"/>
      <c r="F20" s="17"/>
    </row>
  </sheetData>
  <mergeCells count="10">
    <mergeCell ref="B11:F11"/>
    <mergeCell ref="B12:F12"/>
    <mergeCell ref="A2:F3"/>
    <mergeCell ref="B4:F4"/>
    <mergeCell ref="B7:F7"/>
    <mergeCell ref="B8:F8"/>
    <mergeCell ref="B9:F9"/>
    <mergeCell ref="B10:F10"/>
    <mergeCell ref="B5:F5"/>
    <mergeCell ref="B6:F6"/>
  </mergeCells>
  <pageMargins left="0.7" right="0.7" top="0.75" bottom="0.75" header="0.3" footer="0.3"/>
  <pageSetup scale="81"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13"/>
  <sheetViews>
    <sheetView workbookViewId="0">
      <selection activeCell="B17" sqref="B17"/>
    </sheetView>
  </sheetViews>
  <sheetFormatPr defaultColWidth="8.73046875" defaultRowHeight="16.5" x14ac:dyDescent="0.6"/>
  <cols>
    <col min="1" max="1" width="14.86328125" style="1" customWidth="1"/>
    <col min="2" max="2" width="45.73046875" style="1" customWidth="1"/>
    <col min="3" max="3" width="11.86328125" style="1" customWidth="1"/>
    <col min="4" max="8" width="8.73046875" style="1"/>
    <col min="9" max="9" width="4.06640625" style="1" customWidth="1"/>
    <col min="10" max="10" width="10.59765625" customWidth="1"/>
    <col min="11" max="16384" width="8.73046875" style="1"/>
  </cols>
  <sheetData>
    <row r="1" spans="1:10" x14ac:dyDescent="0.6">
      <c r="A1" s="72"/>
      <c r="B1" s="72"/>
      <c r="C1" s="72"/>
      <c r="D1" s="72"/>
      <c r="E1" s="72"/>
      <c r="F1" s="72"/>
      <c r="G1" s="72"/>
      <c r="H1" s="72"/>
    </row>
    <row r="2" spans="1:10" x14ac:dyDescent="0.6">
      <c r="A2" s="72"/>
      <c r="B2" s="72"/>
      <c r="C2" s="72"/>
      <c r="D2" s="72"/>
      <c r="E2" s="72"/>
      <c r="F2" s="72"/>
      <c r="G2" s="72"/>
      <c r="H2" s="72"/>
    </row>
    <row r="3" spans="1:10" x14ac:dyDescent="0.6">
      <c r="A3" s="73"/>
      <c r="B3" s="73"/>
      <c r="C3" s="73"/>
      <c r="D3" s="73"/>
      <c r="E3" s="73"/>
      <c r="F3" s="73"/>
      <c r="G3" s="73"/>
      <c r="H3" s="73"/>
    </row>
    <row r="4" spans="1:10" ht="30.75" x14ac:dyDescent="0.6">
      <c r="A4" s="117" t="s">
        <v>179</v>
      </c>
      <c r="B4" s="117"/>
      <c r="C4" s="117"/>
      <c r="D4" s="117"/>
      <c r="E4" s="117"/>
      <c r="F4" s="117"/>
      <c r="G4" s="117"/>
      <c r="H4" s="117"/>
    </row>
    <row r="5" spans="1:10" x14ac:dyDescent="0.6">
      <c r="A5" s="118" t="s">
        <v>77</v>
      </c>
      <c r="B5" s="118" t="s">
        <v>78</v>
      </c>
      <c r="C5" s="118" t="s">
        <v>79</v>
      </c>
      <c r="D5" s="118" t="s">
        <v>80</v>
      </c>
      <c r="E5" s="118" t="s">
        <v>180</v>
      </c>
      <c r="F5" s="118" t="s">
        <v>181</v>
      </c>
      <c r="G5" s="118" t="s">
        <v>182</v>
      </c>
      <c r="H5" s="118" t="s">
        <v>183</v>
      </c>
      <c r="J5" s="13" t="s">
        <v>178</v>
      </c>
    </row>
    <row r="6" spans="1:10" ht="20" customHeight="1" x14ac:dyDescent="0.6">
      <c r="A6" s="119">
        <v>1</v>
      </c>
      <c r="B6" s="120"/>
      <c r="C6" s="120"/>
      <c r="D6" s="120"/>
      <c r="E6" s="121"/>
      <c r="F6" s="109"/>
      <c r="G6" s="109"/>
      <c r="H6" s="109"/>
      <c r="J6" s="15" t="s">
        <v>81</v>
      </c>
    </row>
    <row r="7" spans="1:10" ht="20" customHeight="1" x14ac:dyDescent="0.6">
      <c r="A7" s="119">
        <v>2</v>
      </c>
      <c r="B7" s="120"/>
      <c r="C7" s="120"/>
      <c r="D7" s="120"/>
      <c r="E7" s="122"/>
      <c r="F7" s="109"/>
      <c r="G7" s="109"/>
      <c r="H7" s="109"/>
      <c r="J7" s="15" t="s">
        <v>82</v>
      </c>
    </row>
    <row r="8" spans="1:10" ht="20" customHeight="1" x14ac:dyDescent="0.6">
      <c r="A8" s="119">
        <v>3</v>
      </c>
      <c r="B8" s="120"/>
      <c r="C8" s="120"/>
      <c r="D8" s="120"/>
      <c r="E8" s="121"/>
      <c r="F8" s="109"/>
      <c r="G8" s="109"/>
      <c r="H8" s="109"/>
      <c r="J8" s="15" t="s">
        <v>83</v>
      </c>
    </row>
    <row r="9" spans="1:10" ht="20" customHeight="1" x14ac:dyDescent="0.6">
      <c r="A9" s="119">
        <v>4</v>
      </c>
      <c r="B9" s="120"/>
      <c r="C9" s="120"/>
      <c r="D9" s="120"/>
      <c r="E9" s="121"/>
      <c r="F9" s="109"/>
      <c r="G9" s="109"/>
      <c r="H9" s="109"/>
      <c r="J9" s="15" t="s">
        <v>84</v>
      </c>
    </row>
    <row r="10" spans="1:10" ht="20" customHeight="1" x14ac:dyDescent="0.6">
      <c r="A10" s="119">
        <v>6</v>
      </c>
      <c r="B10" s="120"/>
      <c r="C10" s="120"/>
      <c r="D10" s="120"/>
      <c r="E10" s="121"/>
      <c r="F10" s="109"/>
      <c r="G10" s="109"/>
      <c r="H10" s="109"/>
      <c r="J10" s="15" t="s">
        <v>85</v>
      </c>
    </row>
    <row r="11" spans="1:10" ht="20" customHeight="1" x14ac:dyDescent="0.6">
      <c r="A11" s="119" t="s">
        <v>86</v>
      </c>
      <c r="B11" s="123"/>
      <c r="C11" s="123"/>
      <c r="D11" s="123"/>
      <c r="E11" s="121"/>
      <c r="F11" s="109"/>
      <c r="G11" s="109"/>
      <c r="H11" s="109"/>
      <c r="J11" s="15" t="s">
        <v>87</v>
      </c>
    </row>
    <row r="12" spans="1:10" ht="20" customHeight="1" x14ac:dyDescent="0.6">
      <c r="A12" s="119" t="s">
        <v>88</v>
      </c>
      <c r="B12" s="123"/>
      <c r="C12" s="123"/>
      <c r="D12" s="123"/>
      <c r="E12" s="109"/>
      <c r="F12" s="121"/>
      <c r="G12" s="109"/>
      <c r="H12" s="109"/>
      <c r="J12" s="15" t="s">
        <v>89</v>
      </c>
    </row>
    <row r="13" spans="1:10" ht="20" customHeight="1" x14ac:dyDescent="0.6">
      <c r="A13" s="124" t="s">
        <v>90</v>
      </c>
      <c r="B13" s="123"/>
      <c r="C13" s="123"/>
      <c r="D13" s="123"/>
      <c r="E13" s="109"/>
      <c r="F13" s="109"/>
      <c r="G13" s="109"/>
      <c r="H13" s="109"/>
    </row>
  </sheetData>
  <mergeCells count="2">
    <mergeCell ref="A1:H3"/>
    <mergeCell ref="A4:H4"/>
  </mergeCells>
  <conditionalFormatting sqref="J6:J12">
    <cfRule type="cellIs" dxfId="69" priority="1" operator="equal">
      <formula>"Not 30 Day Action"</formula>
    </cfRule>
    <cfRule type="cellIs" dxfId="68" priority="2" operator="equal">
      <formula>"Not Started"</formula>
    </cfRule>
    <cfRule type="cellIs" dxfId="67" priority="3" operator="equal">
      <formula>"Road Block"</formula>
    </cfRule>
    <cfRule type="cellIs" dxfId="66" priority="4" operator="equal">
      <formula>"In-Progress"</formula>
    </cfRule>
    <cfRule type="cellIs" dxfId="65" priority="5" operator="equal">
      <formula>"Delayed"</formula>
    </cfRule>
    <cfRule type="cellIs" dxfId="64" priority="6" operator="equal">
      <formula>"Complete"</formula>
    </cfRule>
  </conditionalFormatting>
  <pageMargins left="0.7" right="0.7" top="0.75" bottom="0.75" header="0.3" footer="0.3"/>
  <pageSetup scale="93"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2AF3DA-1D9A-412C-86F1-C070B1F5E7BA}">
  <sheetPr>
    <pageSetUpPr fitToPage="1"/>
  </sheetPr>
  <dimension ref="A2:H35"/>
  <sheetViews>
    <sheetView showGridLines="0" zoomScale="90" zoomScaleNormal="90" workbookViewId="0"/>
  </sheetViews>
  <sheetFormatPr defaultColWidth="8.73046875" defaultRowHeight="18" x14ac:dyDescent="0.65"/>
  <cols>
    <col min="1" max="1" width="4.265625" style="4" bestFit="1" customWidth="1"/>
    <col min="2" max="2" width="54.1328125" style="2" customWidth="1"/>
    <col min="3" max="3" width="17" style="2" customWidth="1"/>
    <col min="4" max="4" width="11.9296875" style="2" bestFit="1" customWidth="1"/>
    <col min="5" max="5" width="11.33203125" style="3" bestFit="1" customWidth="1"/>
    <col min="6" max="6" width="18.59765625" style="2" bestFit="1" customWidth="1"/>
    <col min="7" max="7" width="16.73046875" style="2" customWidth="1"/>
    <col min="8" max="8" width="49.59765625" style="2" customWidth="1"/>
    <col min="9" max="16384" width="8.73046875" style="2"/>
  </cols>
  <sheetData>
    <row r="2" spans="1:8" ht="30.75" x14ac:dyDescent="0.65">
      <c r="B2" s="104" t="s">
        <v>206</v>
      </c>
      <c r="C2" s="104"/>
      <c r="D2" s="104"/>
      <c r="E2" s="104"/>
      <c r="F2" s="104"/>
      <c r="G2" s="104"/>
      <c r="H2" s="104"/>
    </row>
    <row r="3" spans="1:8" x14ac:dyDescent="0.65">
      <c r="A3" s="18"/>
      <c r="B3" s="102" t="s">
        <v>201</v>
      </c>
      <c r="C3" s="103"/>
      <c r="D3" s="103"/>
      <c r="E3" s="103"/>
      <c r="F3" s="103"/>
      <c r="G3" s="103"/>
      <c r="H3" s="103"/>
    </row>
    <row r="4" spans="1:8" x14ac:dyDescent="0.65">
      <c r="A4" s="18"/>
      <c r="B4" s="19" t="s">
        <v>92</v>
      </c>
      <c r="C4" s="42">
        <v>45691</v>
      </c>
      <c r="D4" s="19"/>
      <c r="E4" s="19"/>
      <c r="F4" s="19"/>
      <c r="G4" s="19"/>
      <c r="H4" s="19"/>
    </row>
    <row r="5" spans="1:8" x14ac:dyDescent="0.65">
      <c r="A5" s="18"/>
      <c r="B5" s="19" t="s">
        <v>93</v>
      </c>
      <c r="C5" s="20">
        <f>30+C4</f>
        <v>45721</v>
      </c>
      <c r="D5" s="21"/>
      <c r="E5" s="22"/>
      <c r="F5" s="19"/>
      <c r="G5" s="22"/>
      <c r="H5" s="22"/>
    </row>
    <row r="6" spans="1:8" ht="21.95" customHeight="1" x14ac:dyDescent="0.65">
      <c r="A6" s="18"/>
      <c r="B6" s="105" t="s">
        <v>11</v>
      </c>
      <c r="C6" s="30" t="s">
        <v>94</v>
      </c>
      <c r="D6" s="22" t="s">
        <v>95</v>
      </c>
      <c r="E6" s="23" t="str">
        <f>IF(C14=0,"",C7/(C14-C13-C12))</f>
        <v/>
      </c>
      <c r="G6" s="22"/>
      <c r="H6" s="22"/>
    </row>
    <row r="7" spans="1:8" x14ac:dyDescent="0.65">
      <c r="A7" s="18"/>
      <c r="B7" s="24" t="s">
        <v>81</v>
      </c>
      <c r="C7" s="25">
        <f>+COUNTIF(G16:G1307,"Complete")</f>
        <v>0</v>
      </c>
      <c r="D7" s="22" t="str">
        <f>IF($C$14=0,"",($C$7/($C$14-$C$13-$C$12)))</f>
        <v/>
      </c>
      <c r="E7" s="22"/>
      <c r="F7" s="19"/>
      <c r="G7" s="22"/>
      <c r="H7" s="22"/>
    </row>
    <row r="8" spans="1:8" x14ac:dyDescent="0.65">
      <c r="A8" s="18"/>
      <c r="B8" s="24" t="s">
        <v>82</v>
      </c>
      <c r="C8" s="25">
        <f>+COUNTIF(G16:G1307,"Delayed")</f>
        <v>0</v>
      </c>
      <c r="D8" s="22"/>
      <c r="E8" s="22"/>
      <c r="F8" s="19"/>
      <c r="G8" s="22"/>
      <c r="H8" s="19"/>
    </row>
    <row r="9" spans="1:8" x14ac:dyDescent="0.65">
      <c r="A9" s="18"/>
      <c r="B9" s="24" t="s">
        <v>83</v>
      </c>
      <c r="C9" s="25">
        <f>+COUNTIF(G16:G1307,"In-Progress")</f>
        <v>0</v>
      </c>
      <c r="D9" s="22"/>
      <c r="E9" s="22"/>
      <c r="F9" s="22"/>
      <c r="G9" s="22"/>
      <c r="H9" s="19"/>
    </row>
    <row r="10" spans="1:8" x14ac:dyDescent="0.65">
      <c r="A10" s="18"/>
      <c r="B10" s="24" t="s">
        <v>84</v>
      </c>
      <c r="C10" s="25">
        <f>+COUNTIF(G16:G1307,"Road Block")</f>
        <v>0</v>
      </c>
      <c r="D10" s="22"/>
      <c r="E10" s="22"/>
      <c r="F10" s="22"/>
      <c r="G10" s="22"/>
      <c r="H10" s="19"/>
    </row>
    <row r="11" spans="1:8" x14ac:dyDescent="0.65">
      <c r="A11" s="18"/>
      <c r="B11" s="24" t="s">
        <v>85</v>
      </c>
      <c r="C11" s="25">
        <f>+COUNTIF(G16:G1307,"Not Started ")</f>
        <v>0</v>
      </c>
      <c r="D11" s="22"/>
      <c r="E11" s="22"/>
      <c r="F11" s="22"/>
      <c r="G11" s="19"/>
      <c r="H11" s="19"/>
    </row>
    <row r="12" spans="1:8" x14ac:dyDescent="0.65">
      <c r="A12" s="18"/>
      <c r="B12" s="24" t="s">
        <v>87</v>
      </c>
      <c r="C12" s="25">
        <f>+COUNTIF(G16:G1308,"Not 30 Day Action ")</f>
        <v>0</v>
      </c>
      <c r="D12" s="75" t="s">
        <v>184</v>
      </c>
      <c r="E12" s="75"/>
      <c r="F12" s="75"/>
      <c r="G12" s="76"/>
      <c r="H12" s="19"/>
    </row>
    <row r="13" spans="1:8" x14ac:dyDescent="0.65">
      <c r="A13" s="18"/>
      <c r="B13" s="24" t="s">
        <v>89</v>
      </c>
      <c r="C13" s="25">
        <f>+COUNTIF(G16:G1307,"Deleted")</f>
        <v>0</v>
      </c>
      <c r="D13" s="27" t="s">
        <v>96</v>
      </c>
      <c r="E13" s="27" t="s">
        <v>185</v>
      </c>
      <c r="F13" s="27" t="s">
        <v>99</v>
      </c>
      <c r="G13" s="28" t="s">
        <v>186</v>
      </c>
      <c r="H13" s="19"/>
    </row>
    <row r="14" spans="1:8" x14ac:dyDescent="0.65">
      <c r="A14" s="18"/>
      <c r="B14" s="29" t="s">
        <v>97</v>
      </c>
      <c r="C14" s="30">
        <f>SUM(C7:C13)</f>
        <v>0</v>
      </c>
      <c r="D14" s="31"/>
      <c r="E14" s="32"/>
      <c r="F14" s="32"/>
      <c r="G14" s="33"/>
      <c r="H14" s="19"/>
    </row>
    <row r="15" spans="1:8" ht="28.5" x14ac:dyDescent="0.65">
      <c r="A15" s="45" t="s">
        <v>77</v>
      </c>
      <c r="B15" s="34" t="s">
        <v>100</v>
      </c>
      <c r="C15" s="34" t="s">
        <v>101</v>
      </c>
      <c r="D15" s="35" t="s">
        <v>102</v>
      </c>
      <c r="E15" s="35" t="s">
        <v>103</v>
      </c>
      <c r="F15" s="35" t="s">
        <v>104</v>
      </c>
      <c r="G15" s="35" t="s">
        <v>11</v>
      </c>
      <c r="H15" s="34" t="s">
        <v>105</v>
      </c>
    </row>
    <row r="16" spans="1:8" ht="30.6" customHeight="1" x14ac:dyDescent="0.65">
      <c r="A16" s="40">
        <v>1</v>
      </c>
      <c r="B16" s="36"/>
      <c r="C16" s="36"/>
      <c r="D16" s="37">
        <f>30+$C$4</f>
        <v>45721</v>
      </c>
      <c r="E16" s="36"/>
      <c r="F16" s="41"/>
      <c r="G16" s="24"/>
      <c r="H16" s="38"/>
    </row>
    <row r="17" spans="1:8" ht="30.6" customHeight="1" x14ac:dyDescent="0.65">
      <c r="A17" s="40">
        <v>2</v>
      </c>
      <c r="B17" s="36"/>
      <c r="C17" s="36"/>
      <c r="D17" s="37">
        <f t="shared" ref="D17:D35" si="0">30+$C$4</f>
        <v>45721</v>
      </c>
      <c r="E17" s="41"/>
      <c r="F17" s="41"/>
      <c r="G17" s="24"/>
      <c r="H17" s="38"/>
    </row>
    <row r="18" spans="1:8" ht="30.6" customHeight="1" x14ac:dyDescent="0.65">
      <c r="A18" s="40">
        <v>3</v>
      </c>
      <c r="B18" s="36"/>
      <c r="C18" s="36"/>
      <c r="D18" s="37">
        <f t="shared" si="0"/>
        <v>45721</v>
      </c>
      <c r="E18" s="41"/>
      <c r="F18" s="41"/>
      <c r="G18" s="24"/>
      <c r="H18" s="38"/>
    </row>
    <row r="19" spans="1:8" ht="30.6" customHeight="1" x14ac:dyDescent="0.65">
      <c r="A19" s="40">
        <v>4</v>
      </c>
      <c r="B19" s="36"/>
      <c r="C19" s="36"/>
      <c r="D19" s="37">
        <f t="shared" si="0"/>
        <v>45721</v>
      </c>
      <c r="E19" s="41"/>
      <c r="F19" s="41"/>
      <c r="G19" s="24"/>
      <c r="H19" s="38"/>
    </row>
    <row r="20" spans="1:8" ht="30.6" customHeight="1" x14ac:dyDescent="0.65">
      <c r="A20" s="40">
        <v>5</v>
      </c>
      <c r="B20" s="36"/>
      <c r="C20" s="36"/>
      <c r="D20" s="37">
        <f t="shared" si="0"/>
        <v>45721</v>
      </c>
      <c r="E20" s="41"/>
      <c r="F20" s="41"/>
      <c r="G20" s="24"/>
      <c r="H20" s="38"/>
    </row>
    <row r="21" spans="1:8" ht="30.6" customHeight="1" x14ac:dyDescent="0.65">
      <c r="A21" s="40">
        <v>6</v>
      </c>
      <c r="B21" s="36"/>
      <c r="C21" s="36"/>
      <c r="D21" s="37">
        <f t="shared" si="0"/>
        <v>45721</v>
      </c>
      <c r="E21" s="41"/>
      <c r="F21" s="41"/>
      <c r="G21" s="24"/>
      <c r="H21" s="38"/>
    </row>
    <row r="22" spans="1:8" ht="30.6" customHeight="1" x14ac:dyDescent="0.65">
      <c r="A22" s="40">
        <v>7</v>
      </c>
      <c r="B22" s="36"/>
      <c r="C22" s="36"/>
      <c r="D22" s="37">
        <f t="shared" si="0"/>
        <v>45721</v>
      </c>
      <c r="E22" s="41"/>
      <c r="F22" s="41"/>
      <c r="G22" s="24"/>
      <c r="H22" s="38"/>
    </row>
    <row r="23" spans="1:8" ht="30.6" customHeight="1" x14ac:dyDescent="0.65">
      <c r="A23" s="40">
        <v>8</v>
      </c>
      <c r="B23" s="36"/>
      <c r="C23" s="36"/>
      <c r="D23" s="37">
        <f t="shared" si="0"/>
        <v>45721</v>
      </c>
      <c r="E23" s="41"/>
      <c r="F23" s="41"/>
      <c r="G23" s="24"/>
      <c r="H23" s="38"/>
    </row>
    <row r="24" spans="1:8" ht="30.6" customHeight="1" x14ac:dyDescent="0.65">
      <c r="A24" s="40">
        <v>9</v>
      </c>
      <c r="B24" s="36"/>
      <c r="C24" s="36"/>
      <c r="D24" s="37">
        <f t="shared" si="0"/>
        <v>45721</v>
      </c>
      <c r="E24" s="41"/>
      <c r="F24" s="41"/>
      <c r="G24" s="39"/>
      <c r="H24" s="38"/>
    </row>
    <row r="25" spans="1:8" ht="30.6" customHeight="1" x14ac:dyDescent="0.65">
      <c r="A25" s="40">
        <v>10</v>
      </c>
      <c r="B25" s="36"/>
      <c r="C25" s="36"/>
      <c r="D25" s="37">
        <f t="shared" si="0"/>
        <v>45721</v>
      </c>
      <c r="E25" s="41"/>
      <c r="F25" s="41"/>
      <c r="G25" s="24"/>
      <c r="H25" s="38"/>
    </row>
    <row r="26" spans="1:8" ht="30.6" customHeight="1" x14ac:dyDescent="0.65">
      <c r="A26" s="40">
        <v>11</v>
      </c>
      <c r="B26" s="36"/>
      <c r="C26" s="36"/>
      <c r="D26" s="37">
        <f t="shared" si="0"/>
        <v>45721</v>
      </c>
      <c r="E26" s="41"/>
      <c r="F26" s="41"/>
      <c r="G26" s="24"/>
      <c r="H26" s="38"/>
    </row>
    <row r="27" spans="1:8" ht="30.6" customHeight="1" x14ac:dyDescent="0.65">
      <c r="A27" s="40">
        <v>12</v>
      </c>
      <c r="B27" s="36"/>
      <c r="C27" s="36"/>
      <c r="D27" s="37">
        <f t="shared" si="0"/>
        <v>45721</v>
      </c>
      <c r="E27" s="41"/>
      <c r="F27" s="41"/>
      <c r="G27" s="24"/>
      <c r="H27" s="38"/>
    </row>
    <row r="28" spans="1:8" ht="30.6" customHeight="1" x14ac:dyDescent="0.65">
      <c r="A28" s="40">
        <v>13</v>
      </c>
      <c r="B28" s="36"/>
      <c r="C28" s="36"/>
      <c r="D28" s="37">
        <f t="shared" si="0"/>
        <v>45721</v>
      </c>
      <c r="E28" s="41"/>
      <c r="F28" s="41"/>
      <c r="G28" s="39"/>
      <c r="H28" s="38"/>
    </row>
    <row r="29" spans="1:8" ht="30.6" customHeight="1" x14ac:dyDescent="0.65">
      <c r="A29" s="40">
        <v>14</v>
      </c>
      <c r="B29" s="36"/>
      <c r="C29" s="36"/>
      <c r="D29" s="37">
        <f t="shared" si="0"/>
        <v>45721</v>
      </c>
      <c r="E29" s="41"/>
      <c r="F29" s="41"/>
      <c r="G29" s="106"/>
      <c r="H29" s="38"/>
    </row>
    <row r="30" spans="1:8" ht="30.6" customHeight="1" x14ac:dyDescent="0.65">
      <c r="A30" s="40">
        <v>15</v>
      </c>
      <c r="B30" s="36"/>
      <c r="C30" s="36"/>
      <c r="D30" s="37">
        <f t="shared" si="0"/>
        <v>45721</v>
      </c>
      <c r="E30" s="36"/>
      <c r="F30" s="36"/>
      <c r="G30" s="39"/>
      <c r="H30" s="38"/>
    </row>
    <row r="31" spans="1:8" ht="30.6" customHeight="1" x14ac:dyDescent="0.65">
      <c r="A31" s="40">
        <v>16</v>
      </c>
      <c r="B31" s="36"/>
      <c r="C31" s="36"/>
      <c r="D31" s="37">
        <f t="shared" si="0"/>
        <v>45721</v>
      </c>
      <c r="E31" s="41"/>
      <c r="F31" s="41"/>
      <c r="G31" s="24"/>
      <c r="H31" s="38"/>
    </row>
    <row r="32" spans="1:8" ht="30.6" customHeight="1" x14ac:dyDescent="0.65">
      <c r="A32" s="40">
        <v>17</v>
      </c>
      <c r="B32" s="17"/>
      <c r="C32" s="36"/>
      <c r="D32" s="37">
        <f t="shared" si="0"/>
        <v>45721</v>
      </c>
      <c r="E32" s="41"/>
      <c r="F32" s="41"/>
      <c r="G32" s="106"/>
      <c r="H32" s="17"/>
    </row>
    <row r="33" spans="1:8" ht="30.6" customHeight="1" x14ac:dyDescent="0.65">
      <c r="A33" s="40">
        <v>18</v>
      </c>
      <c r="B33" s="17"/>
      <c r="C33" s="17"/>
      <c r="D33" s="37">
        <f t="shared" si="0"/>
        <v>45721</v>
      </c>
      <c r="E33" s="17"/>
      <c r="F33" s="17"/>
      <c r="G33" s="39"/>
      <c r="H33" s="17"/>
    </row>
    <row r="34" spans="1:8" ht="30.6" customHeight="1" x14ac:dyDescent="0.65">
      <c r="A34" s="40">
        <v>19</v>
      </c>
      <c r="B34" s="17"/>
      <c r="C34" s="36"/>
      <c r="D34" s="37">
        <f t="shared" si="0"/>
        <v>45721</v>
      </c>
      <c r="E34" s="41"/>
      <c r="F34" s="17"/>
      <c r="G34" s="39"/>
      <c r="H34" s="17"/>
    </row>
    <row r="35" spans="1:8" ht="30.6" customHeight="1" x14ac:dyDescent="0.65">
      <c r="A35" s="40">
        <v>20</v>
      </c>
      <c r="B35" s="17"/>
      <c r="C35" s="36"/>
      <c r="D35" s="37">
        <f t="shared" si="0"/>
        <v>45721</v>
      </c>
      <c r="E35" s="41"/>
      <c r="F35" s="41"/>
      <c r="G35" s="24"/>
      <c r="H35" s="17"/>
    </row>
  </sheetData>
  <mergeCells count="3">
    <mergeCell ref="B3:H3"/>
    <mergeCell ref="D12:G12"/>
    <mergeCell ref="B2:H2"/>
  </mergeCells>
  <conditionalFormatting sqref="B7:B13">
    <cfRule type="cellIs" dxfId="63" priority="2" operator="equal">
      <formula>"Not 30 Day Action"</formula>
    </cfRule>
    <cfRule type="cellIs" dxfId="62" priority="3" operator="equal">
      <formula>"Not Started"</formula>
    </cfRule>
    <cfRule type="cellIs" dxfId="61" priority="4" operator="equal">
      <formula>"Road Block"</formula>
    </cfRule>
    <cfRule type="cellIs" dxfId="60" priority="5" operator="equal">
      <formula>"In-Progress"</formula>
    </cfRule>
    <cfRule type="cellIs" dxfId="59" priority="6" operator="equal">
      <formula>"Delayed"</formula>
    </cfRule>
    <cfRule type="cellIs" dxfId="58" priority="7" operator="equal">
      <formula>"Complete"</formula>
    </cfRule>
  </conditionalFormatting>
  <conditionalFormatting sqref="D12:D14 F15:F1048576 D6 F1 F7:F8 F4:F5">
    <cfRule type="colorScale" priority="56">
      <colorScale>
        <cfvo type="min"/>
        <cfvo type="max"/>
        <color rgb="FFFF7128"/>
        <color rgb="FFFFEF9C"/>
      </colorScale>
    </cfRule>
  </conditionalFormatting>
  <conditionalFormatting sqref="F1 F4:F5 D6 F7:F8 D12:D14 F15:F1048576">
    <cfRule type="cellIs" dxfId="57" priority="17" operator="equal">
      <formula>"Deleted"</formula>
    </cfRule>
    <cfRule type="cellIs" dxfId="56" priority="51" operator="equal">
      <formula>"Not 30 day Action"</formula>
    </cfRule>
    <cfRule type="cellIs" dxfId="55" priority="52" operator="equal">
      <formula>"Not Started"</formula>
    </cfRule>
    <cfRule type="cellIs" dxfId="54" priority="54" operator="equal">
      <formula>"Delayed"</formula>
    </cfRule>
    <cfRule type="cellIs" dxfId="53" priority="57" operator="equal">
      <formula>"Delayed"</formula>
    </cfRule>
    <cfRule type="cellIs" dxfId="52" priority="58" operator="equal">
      <formula>"Complete"</formula>
    </cfRule>
  </conditionalFormatting>
  <conditionalFormatting sqref="F1:G1 F4:F5 D6 F7:F8 D12:D14 F15:F1048576">
    <cfRule type="cellIs" dxfId="51" priority="53" operator="equal">
      <formula>"Road Block"</formula>
    </cfRule>
    <cfRule type="cellIs" dxfId="50" priority="55" operator="equal">
      <formula>"In-Progress"</formula>
    </cfRule>
  </conditionalFormatting>
  <conditionalFormatting sqref="G1 G4 G8 G11 E13:E14 G13:G1048576">
    <cfRule type="cellIs" dxfId="49" priority="59" operator="equal">
      <formula>"Not 30 Day Action"</formula>
    </cfRule>
    <cfRule type="cellIs" dxfId="48" priority="60" operator="equal">
      <formula>"Not Started"</formula>
    </cfRule>
    <cfRule type="cellIs" dxfId="47" priority="63" operator="equal">
      <formula>"Delayed"</formula>
    </cfRule>
    <cfRule type="cellIs" dxfId="46" priority="64" operator="equal">
      <formula>"Complete"</formula>
    </cfRule>
  </conditionalFormatting>
  <conditionalFormatting sqref="G4 G8 G11 E13:E14 G13:G1048576">
    <cfRule type="cellIs" dxfId="45" priority="61" operator="equal">
      <formula>"Road Block"</formula>
    </cfRule>
    <cfRule type="cellIs" dxfId="44" priority="62" operator="equal">
      <formula>"In-Progress"</formula>
    </cfRule>
  </conditionalFormatting>
  <conditionalFormatting sqref="G16">
    <cfRule type="cellIs" dxfId="43" priority="1" operator="equal">
      <formula>"Not 30 day Action "</formula>
    </cfRule>
  </conditionalFormatting>
  <pageMargins left="0.7" right="0.7" top="0.75" bottom="0.75" header="0.3" footer="0.3"/>
  <pageSetup scale="54"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64AE2D-37E9-4EC8-86EE-38E1D4ED6E38}">
  <sheetPr>
    <pageSetUpPr fitToPage="1"/>
  </sheetPr>
  <dimension ref="A2:H35"/>
  <sheetViews>
    <sheetView showGridLines="0" zoomScale="90" zoomScaleNormal="90" workbookViewId="0">
      <selection activeCell="C33" sqref="C33"/>
    </sheetView>
  </sheetViews>
  <sheetFormatPr defaultColWidth="8.73046875" defaultRowHeight="18" x14ac:dyDescent="0.65"/>
  <cols>
    <col min="1" max="1" width="4.265625" style="4" bestFit="1" customWidth="1"/>
    <col min="2" max="2" width="54.1328125" style="2" customWidth="1"/>
    <col min="3" max="3" width="17" style="2" customWidth="1"/>
    <col min="4" max="4" width="11.9296875" style="2" bestFit="1" customWidth="1"/>
    <col min="5" max="5" width="10.3984375" style="3" customWidth="1"/>
    <col min="6" max="6" width="17.1328125" style="2" customWidth="1"/>
    <col min="7" max="7" width="16.73046875" style="2" customWidth="1"/>
    <col min="8" max="8" width="48.59765625" style="5" customWidth="1"/>
    <col min="9" max="16384" width="8.73046875" style="2"/>
  </cols>
  <sheetData>
    <row r="2" spans="1:8" ht="24.4" customHeight="1" x14ac:dyDescent="0.9">
      <c r="B2" s="70" t="s">
        <v>207</v>
      </c>
      <c r="C2" s="70"/>
      <c r="D2" s="70"/>
      <c r="E2" s="70"/>
      <c r="F2" s="70"/>
      <c r="G2" s="70"/>
      <c r="H2" s="70"/>
    </row>
    <row r="3" spans="1:8" x14ac:dyDescent="0.65">
      <c r="A3" s="18"/>
      <c r="B3" s="102" t="s">
        <v>209</v>
      </c>
      <c r="C3" s="103"/>
      <c r="D3" s="103"/>
      <c r="E3" s="103"/>
      <c r="F3" s="103"/>
      <c r="G3" s="103"/>
      <c r="H3" s="103"/>
    </row>
    <row r="4" spans="1:8" x14ac:dyDescent="0.65">
      <c r="A4" s="18"/>
      <c r="B4" s="19" t="s">
        <v>92</v>
      </c>
      <c r="C4" s="42">
        <v>45691</v>
      </c>
      <c r="D4" s="19"/>
      <c r="E4" s="19"/>
      <c r="F4" s="19"/>
      <c r="G4" s="19"/>
      <c r="H4" s="19"/>
    </row>
    <row r="5" spans="1:8" x14ac:dyDescent="0.65">
      <c r="A5" s="18"/>
      <c r="B5" s="19" t="s">
        <v>93</v>
      </c>
      <c r="C5" s="20">
        <f>30+C4</f>
        <v>45721</v>
      </c>
      <c r="D5" s="21"/>
      <c r="E5" s="22"/>
      <c r="F5" s="19"/>
      <c r="G5" s="22"/>
      <c r="H5" s="22"/>
    </row>
    <row r="6" spans="1:8" ht="21.95" customHeight="1" x14ac:dyDescent="0.65">
      <c r="A6" s="18"/>
      <c r="B6" s="34" t="s">
        <v>11</v>
      </c>
      <c r="C6" s="34" t="s">
        <v>94</v>
      </c>
      <c r="D6" s="22" t="s">
        <v>95</v>
      </c>
      <c r="E6" s="23">
        <f>IF(C14=0,"",C7/(C14-C13-C12))</f>
        <v>0.5</v>
      </c>
      <c r="F6" s="85"/>
      <c r="G6" s="22"/>
      <c r="H6" s="22"/>
    </row>
    <row r="7" spans="1:8" x14ac:dyDescent="0.65">
      <c r="A7" s="18"/>
      <c r="B7" s="24" t="s">
        <v>81</v>
      </c>
      <c r="C7" s="110">
        <f>+COUNTIF(G16:G1307,"Complete")</f>
        <v>9</v>
      </c>
      <c r="D7" s="22"/>
      <c r="E7" s="22"/>
      <c r="F7" s="19"/>
      <c r="G7" s="22"/>
      <c r="H7" s="22"/>
    </row>
    <row r="8" spans="1:8" x14ac:dyDescent="0.65">
      <c r="A8" s="18"/>
      <c r="B8" s="24" t="s">
        <v>82</v>
      </c>
      <c r="C8" s="110">
        <f>+COUNTIF(G16:G1307,"Delayed")</f>
        <v>0</v>
      </c>
      <c r="D8" s="22"/>
      <c r="E8" s="22"/>
      <c r="F8" s="19"/>
      <c r="G8" s="22"/>
      <c r="H8" s="19"/>
    </row>
    <row r="9" spans="1:8" x14ac:dyDescent="0.65">
      <c r="A9" s="18"/>
      <c r="B9" s="24" t="s">
        <v>83</v>
      </c>
      <c r="C9" s="110">
        <f>+COUNTIF(G16:G1307,"In-Progress")</f>
        <v>7</v>
      </c>
      <c r="D9" s="22"/>
      <c r="E9" s="22"/>
      <c r="F9" s="22"/>
      <c r="G9" s="22"/>
      <c r="H9" s="19"/>
    </row>
    <row r="10" spans="1:8" x14ac:dyDescent="0.65">
      <c r="A10" s="18"/>
      <c r="B10" s="24" t="s">
        <v>84</v>
      </c>
      <c r="C10" s="110">
        <f>+COUNTIF(G16:G1307,"Road Block")</f>
        <v>0</v>
      </c>
      <c r="D10" s="22"/>
      <c r="E10" s="22"/>
      <c r="F10" s="22"/>
      <c r="G10" s="22"/>
      <c r="H10" s="19"/>
    </row>
    <row r="11" spans="1:8" x14ac:dyDescent="0.65">
      <c r="A11" s="18"/>
      <c r="B11" s="24" t="s">
        <v>85</v>
      </c>
      <c r="C11" s="110">
        <f>+COUNTIF(G16:G1307,"Not Started ")</f>
        <v>2</v>
      </c>
      <c r="D11" s="22"/>
      <c r="E11" s="22"/>
      <c r="F11" s="22"/>
      <c r="G11" s="19"/>
      <c r="H11" s="19"/>
    </row>
    <row r="12" spans="1:8" x14ac:dyDescent="0.65">
      <c r="A12" s="18"/>
      <c r="B12" s="24" t="s">
        <v>87</v>
      </c>
      <c r="C12" s="110">
        <f>+COUNTIF(G16:G1308,"Not 30 Day Action ")</f>
        <v>2</v>
      </c>
      <c r="D12" s="74" t="s">
        <v>184</v>
      </c>
      <c r="E12" s="75"/>
      <c r="F12" s="75"/>
      <c r="G12" s="76"/>
      <c r="H12" s="19"/>
    </row>
    <row r="13" spans="1:8" x14ac:dyDescent="0.65">
      <c r="A13" s="18"/>
      <c r="B13" s="24" t="s">
        <v>89</v>
      </c>
      <c r="C13" s="110">
        <f>+COUNTIF(G16:G1307,"Deleted")</f>
        <v>0</v>
      </c>
      <c r="D13" s="26" t="s">
        <v>96</v>
      </c>
      <c r="E13" s="27" t="s">
        <v>185</v>
      </c>
      <c r="F13" s="27" t="s">
        <v>99</v>
      </c>
      <c r="G13" s="28" t="s">
        <v>186</v>
      </c>
      <c r="H13" s="19"/>
    </row>
    <row r="14" spans="1:8" x14ac:dyDescent="0.65">
      <c r="A14" s="18"/>
      <c r="B14" s="29" t="s">
        <v>97</v>
      </c>
      <c r="C14" s="29">
        <f>SUM(C7:C13)</f>
        <v>20</v>
      </c>
      <c r="D14" s="31"/>
      <c r="E14" s="32"/>
      <c r="F14" s="32"/>
      <c r="G14" s="33"/>
      <c r="H14" s="19"/>
    </row>
    <row r="15" spans="1:8" ht="28.5" x14ac:dyDescent="0.65">
      <c r="A15" s="45" t="s">
        <v>77</v>
      </c>
      <c r="B15" s="34" t="s">
        <v>100</v>
      </c>
      <c r="C15" s="34" t="s">
        <v>101</v>
      </c>
      <c r="D15" s="108" t="s">
        <v>102</v>
      </c>
      <c r="E15" s="108" t="s">
        <v>103</v>
      </c>
      <c r="F15" s="35" t="s">
        <v>104</v>
      </c>
      <c r="G15" s="35" t="s">
        <v>11</v>
      </c>
      <c r="H15" s="34" t="s">
        <v>105</v>
      </c>
    </row>
    <row r="16" spans="1:8" ht="38.450000000000003" customHeight="1" x14ac:dyDescent="0.65">
      <c r="A16" s="40">
        <v>1</v>
      </c>
      <c r="B16" s="36" t="s">
        <v>125</v>
      </c>
      <c r="C16" s="36" t="s">
        <v>126</v>
      </c>
      <c r="D16" s="114">
        <f>$C$4+30</f>
        <v>45721</v>
      </c>
      <c r="E16" s="115" t="s">
        <v>98</v>
      </c>
      <c r="F16" s="113"/>
      <c r="G16" s="24" t="s">
        <v>83</v>
      </c>
      <c r="H16" s="38" t="s">
        <v>127</v>
      </c>
    </row>
    <row r="17" spans="1:8" ht="38.450000000000003" customHeight="1" x14ac:dyDescent="0.65">
      <c r="A17" s="40">
        <v>2</v>
      </c>
      <c r="B17" s="36" t="s">
        <v>128</v>
      </c>
      <c r="C17" s="111" t="s">
        <v>129</v>
      </c>
      <c r="D17" s="114">
        <f t="shared" ref="D17:D35" si="0">$C$4+30</f>
        <v>45721</v>
      </c>
      <c r="E17" s="116" t="s">
        <v>98</v>
      </c>
      <c r="F17" s="113">
        <v>43887</v>
      </c>
      <c r="G17" s="24" t="s">
        <v>81</v>
      </c>
      <c r="H17" s="38" t="s">
        <v>130</v>
      </c>
    </row>
    <row r="18" spans="1:8" ht="38.450000000000003" customHeight="1" x14ac:dyDescent="0.65">
      <c r="A18" s="40">
        <v>3</v>
      </c>
      <c r="B18" s="36" t="s">
        <v>131</v>
      </c>
      <c r="C18" s="36" t="s">
        <v>132</v>
      </c>
      <c r="D18" s="114">
        <f t="shared" si="0"/>
        <v>45721</v>
      </c>
      <c r="E18" s="116" t="s">
        <v>98</v>
      </c>
      <c r="F18" s="113"/>
      <c r="G18" s="24" t="s">
        <v>83</v>
      </c>
      <c r="H18" s="38"/>
    </row>
    <row r="19" spans="1:8" ht="38.450000000000003" customHeight="1" x14ac:dyDescent="0.65">
      <c r="A19" s="40">
        <v>4</v>
      </c>
      <c r="B19" s="36" t="s">
        <v>133</v>
      </c>
      <c r="C19" s="111" t="s">
        <v>134</v>
      </c>
      <c r="D19" s="114">
        <f t="shared" si="0"/>
        <v>45721</v>
      </c>
      <c r="E19" s="116" t="s">
        <v>98</v>
      </c>
      <c r="F19" s="113">
        <v>43868</v>
      </c>
      <c r="G19" s="24" t="s">
        <v>81</v>
      </c>
      <c r="H19" s="38" t="s">
        <v>135</v>
      </c>
    </row>
    <row r="20" spans="1:8" ht="38.450000000000003" customHeight="1" x14ac:dyDescent="0.65">
      <c r="A20" s="40">
        <v>5</v>
      </c>
      <c r="B20" s="36" t="s">
        <v>136</v>
      </c>
      <c r="C20" s="111" t="s">
        <v>137</v>
      </c>
      <c r="D20" s="114">
        <f t="shared" si="0"/>
        <v>45721</v>
      </c>
      <c r="E20" s="116" t="s">
        <v>98</v>
      </c>
      <c r="F20" s="113">
        <v>43868</v>
      </c>
      <c r="G20" s="24" t="s">
        <v>81</v>
      </c>
      <c r="H20" s="38" t="s">
        <v>135</v>
      </c>
    </row>
    <row r="21" spans="1:8" ht="38.450000000000003" customHeight="1" x14ac:dyDescent="0.65">
      <c r="A21" s="40">
        <v>6</v>
      </c>
      <c r="B21" s="36" t="s">
        <v>138</v>
      </c>
      <c r="C21" s="111" t="s">
        <v>139</v>
      </c>
      <c r="D21" s="114">
        <f t="shared" si="0"/>
        <v>45721</v>
      </c>
      <c r="E21" s="116" t="s">
        <v>98</v>
      </c>
      <c r="F21" s="113">
        <v>43868</v>
      </c>
      <c r="G21" s="24" t="s">
        <v>81</v>
      </c>
      <c r="H21" s="38" t="s">
        <v>135</v>
      </c>
    </row>
    <row r="22" spans="1:8" ht="38.450000000000003" customHeight="1" x14ac:dyDescent="0.65">
      <c r="A22" s="40">
        <v>7</v>
      </c>
      <c r="B22" s="36" t="s">
        <v>140</v>
      </c>
      <c r="C22" s="111" t="s">
        <v>134</v>
      </c>
      <c r="D22" s="114">
        <f t="shared" si="0"/>
        <v>45721</v>
      </c>
      <c r="E22" s="116" t="s">
        <v>98</v>
      </c>
      <c r="F22" s="113">
        <v>43887</v>
      </c>
      <c r="G22" s="24" t="s">
        <v>81</v>
      </c>
      <c r="H22" s="38" t="s">
        <v>135</v>
      </c>
    </row>
    <row r="23" spans="1:8" ht="38.450000000000003" customHeight="1" x14ac:dyDescent="0.65">
      <c r="A23" s="40">
        <v>8</v>
      </c>
      <c r="B23" s="36" t="s">
        <v>141</v>
      </c>
      <c r="C23" s="111" t="s">
        <v>142</v>
      </c>
      <c r="D23" s="114">
        <f t="shared" si="0"/>
        <v>45721</v>
      </c>
      <c r="E23" s="116" t="s">
        <v>98</v>
      </c>
      <c r="F23" s="113">
        <v>43868</v>
      </c>
      <c r="G23" s="24" t="s">
        <v>81</v>
      </c>
      <c r="H23" s="38" t="s">
        <v>135</v>
      </c>
    </row>
    <row r="24" spans="1:8" ht="38.450000000000003" customHeight="1" x14ac:dyDescent="0.65">
      <c r="A24" s="40">
        <v>9</v>
      </c>
      <c r="B24" s="36" t="s">
        <v>143</v>
      </c>
      <c r="C24" s="111" t="s">
        <v>144</v>
      </c>
      <c r="D24" s="114">
        <f t="shared" si="0"/>
        <v>45721</v>
      </c>
      <c r="E24" s="116" t="s">
        <v>98</v>
      </c>
      <c r="F24" s="113"/>
      <c r="G24" s="24" t="s">
        <v>83</v>
      </c>
      <c r="H24" s="38" t="s">
        <v>145</v>
      </c>
    </row>
    <row r="25" spans="1:8" ht="57" x14ac:dyDescent="0.65">
      <c r="A25" s="40">
        <v>10</v>
      </c>
      <c r="B25" s="36" t="s">
        <v>146</v>
      </c>
      <c r="C25" s="111" t="s">
        <v>147</v>
      </c>
      <c r="D25" s="114">
        <f t="shared" si="0"/>
        <v>45721</v>
      </c>
      <c r="E25" s="116" t="s">
        <v>98</v>
      </c>
      <c r="F25" s="113"/>
      <c r="G25" s="24" t="s">
        <v>83</v>
      </c>
      <c r="H25" s="38" t="s">
        <v>148</v>
      </c>
    </row>
    <row r="26" spans="1:8" ht="38.450000000000003" customHeight="1" x14ac:dyDescent="0.65">
      <c r="A26" s="40">
        <v>11</v>
      </c>
      <c r="B26" s="36" t="s">
        <v>149</v>
      </c>
      <c r="C26" s="111" t="s">
        <v>150</v>
      </c>
      <c r="D26" s="114">
        <f t="shared" si="0"/>
        <v>45721</v>
      </c>
      <c r="E26" s="116" t="s">
        <v>98</v>
      </c>
      <c r="F26" s="113">
        <v>43887</v>
      </c>
      <c r="G26" s="24" t="s">
        <v>81</v>
      </c>
      <c r="H26" s="38" t="s">
        <v>151</v>
      </c>
    </row>
    <row r="27" spans="1:8" ht="38.450000000000003" customHeight="1" x14ac:dyDescent="0.65">
      <c r="A27" s="40">
        <v>12</v>
      </c>
      <c r="B27" s="36" t="s">
        <v>152</v>
      </c>
      <c r="C27" s="111" t="s">
        <v>153</v>
      </c>
      <c r="D27" s="114">
        <f t="shared" si="0"/>
        <v>45721</v>
      </c>
      <c r="E27" s="116" t="s">
        <v>98</v>
      </c>
      <c r="F27" s="113"/>
      <c r="G27" s="24" t="s">
        <v>83</v>
      </c>
      <c r="H27" s="38" t="s">
        <v>154</v>
      </c>
    </row>
    <row r="28" spans="1:8" ht="57" x14ac:dyDescent="0.65">
      <c r="A28" s="40">
        <v>13</v>
      </c>
      <c r="B28" s="36" t="s">
        <v>155</v>
      </c>
      <c r="C28" s="111" t="s">
        <v>147</v>
      </c>
      <c r="D28" s="114">
        <f t="shared" si="0"/>
        <v>45721</v>
      </c>
      <c r="E28" s="116" t="s">
        <v>98</v>
      </c>
      <c r="F28" s="113"/>
      <c r="G28" s="112" t="s">
        <v>156</v>
      </c>
      <c r="H28" s="38" t="s">
        <v>157</v>
      </c>
    </row>
    <row r="29" spans="1:8" ht="42.75" x14ac:dyDescent="0.65">
      <c r="A29" s="40">
        <v>14</v>
      </c>
      <c r="B29" s="36" t="s">
        <v>158</v>
      </c>
      <c r="C29" s="111" t="s">
        <v>159</v>
      </c>
      <c r="D29" s="114">
        <f t="shared" si="0"/>
        <v>45721</v>
      </c>
      <c r="E29" s="116" t="s">
        <v>160</v>
      </c>
      <c r="F29" s="113"/>
      <c r="G29" s="24" t="s">
        <v>161</v>
      </c>
      <c r="H29" s="38" t="s">
        <v>162</v>
      </c>
    </row>
    <row r="30" spans="1:8" ht="38.450000000000003" customHeight="1" x14ac:dyDescent="0.65">
      <c r="A30" s="40">
        <v>15</v>
      </c>
      <c r="B30" s="36" t="s">
        <v>163</v>
      </c>
      <c r="C30" s="111" t="s">
        <v>126</v>
      </c>
      <c r="D30" s="114">
        <f t="shared" si="0"/>
        <v>45721</v>
      </c>
      <c r="E30" s="115" t="s">
        <v>98</v>
      </c>
      <c r="F30" s="113"/>
      <c r="G30" s="24" t="s">
        <v>83</v>
      </c>
      <c r="H30" s="38" t="s">
        <v>164</v>
      </c>
    </row>
    <row r="31" spans="1:8" ht="42.75" x14ac:dyDescent="0.65">
      <c r="A31" s="40">
        <v>16</v>
      </c>
      <c r="B31" s="36" t="s">
        <v>165</v>
      </c>
      <c r="C31" s="111" t="s">
        <v>142</v>
      </c>
      <c r="D31" s="114">
        <f t="shared" si="0"/>
        <v>45721</v>
      </c>
      <c r="E31" s="116" t="s">
        <v>98</v>
      </c>
      <c r="F31" s="113">
        <v>43881</v>
      </c>
      <c r="G31" s="24" t="s">
        <v>81</v>
      </c>
      <c r="H31" s="38" t="s">
        <v>166</v>
      </c>
    </row>
    <row r="32" spans="1:8" ht="38.450000000000003" customHeight="1" x14ac:dyDescent="0.65">
      <c r="A32" s="40">
        <v>17</v>
      </c>
      <c r="B32" s="16" t="s">
        <v>167</v>
      </c>
      <c r="C32" s="111" t="s">
        <v>159</v>
      </c>
      <c r="D32" s="114">
        <f t="shared" si="0"/>
        <v>45721</v>
      </c>
      <c r="E32" s="116" t="s">
        <v>160</v>
      </c>
      <c r="F32" s="113"/>
      <c r="G32" s="24" t="s">
        <v>161</v>
      </c>
      <c r="H32" s="17" t="s">
        <v>168</v>
      </c>
    </row>
    <row r="33" spans="1:8" ht="42.75" x14ac:dyDescent="0.65">
      <c r="A33" s="40">
        <v>18</v>
      </c>
      <c r="B33" s="17" t="s">
        <v>169</v>
      </c>
      <c r="C33" s="17" t="s">
        <v>147</v>
      </c>
      <c r="D33" s="114">
        <f t="shared" si="0"/>
        <v>45721</v>
      </c>
      <c r="E33" s="98" t="s">
        <v>98</v>
      </c>
      <c r="F33" s="113"/>
      <c r="G33" s="24" t="s">
        <v>83</v>
      </c>
      <c r="H33" s="17" t="s">
        <v>208</v>
      </c>
    </row>
    <row r="34" spans="1:8" ht="38.450000000000003" customHeight="1" x14ac:dyDescent="0.65">
      <c r="A34" s="40">
        <v>19</v>
      </c>
      <c r="B34" s="16" t="s">
        <v>170</v>
      </c>
      <c r="C34" s="111" t="s">
        <v>171</v>
      </c>
      <c r="D34" s="114">
        <f t="shared" si="0"/>
        <v>45721</v>
      </c>
      <c r="E34" s="116" t="s">
        <v>98</v>
      </c>
      <c r="F34" s="113"/>
      <c r="G34" s="112" t="s">
        <v>156</v>
      </c>
      <c r="H34" s="17"/>
    </row>
    <row r="35" spans="1:8" ht="38.450000000000003" customHeight="1" x14ac:dyDescent="0.65">
      <c r="A35" s="40">
        <v>20</v>
      </c>
      <c r="B35" s="17" t="s">
        <v>210</v>
      </c>
      <c r="C35" s="111" t="s">
        <v>172</v>
      </c>
      <c r="D35" s="114">
        <f t="shared" si="0"/>
        <v>45721</v>
      </c>
      <c r="E35" s="116" t="s">
        <v>98</v>
      </c>
      <c r="F35" s="113">
        <v>43887</v>
      </c>
      <c r="G35" s="24" t="s">
        <v>81</v>
      </c>
      <c r="H35" s="17" t="s">
        <v>173</v>
      </c>
    </row>
  </sheetData>
  <mergeCells count="3">
    <mergeCell ref="B3:H3"/>
    <mergeCell ref="D12:G12"/>
    <mergeCell ref="B2:H2"/>
  </mergeCells>
  <conditionalFormatting sqref="B7:B13">
    <cfRule type="cellIs" dxfId="42" priority="1" operator="equal">
      <formula>"Not 30 Day Action"</formula>
    </cfRule>
    <cfRule type="cellIs" dxfId="41" priority="2" operator="equal">
      <formula>"Not Started"</formula>
    </cfRule>
    <cfRule type="cellIs" dxfId="40" priority="3" operator="equal">
      <formula>"Road Block"</formula>
    </cfRule>
    <cfRule type="cellIs" dxfId="39" priority="4" operator="equal">
      <formula>"In-Progress"</formula>
    </cfRule>
    <cfRule type="cellIs" dxfId="38" priority="5" operator="equal">
      <formula>"Delayed"</formula>
    </cfRule>
    <cfRule type="cellIs" dxfId="37" priority="6" operator="equal">
      <formula>"Complete"</formula>
    </cfRule>
  </conditionalFormatting>
  <conditionalFormatting sqref="D6">
    <cfRule type="cellIs" dxfId="35" priority="59" operator="equal">
      <formula>"Deleted"</formula>
    </cfRule>
    <cfRule type="cellIs" dxfId="34" priority="61" operator="equal">
      <formula>"Not 30 day Action"</formula>
    </cfRule>
    <cfRule type="cellIs" dxfId="33" priority="62" operator="equal">
      <formula>"Not Started"</formula>
    </cfRule>
    <cfRule type="cellIs" dxfId="32" priority="63" operator="equal">
      <formula>"Road Block"</formula>
    </cfRule>
    <cfRule type="cellIs" dxfId="31" priority="64" operator="equal">
      <formula>"Delayed"</formula>
    </cfRule>
    <cfRule type="cellIs" dxfId="30" priority="65" operator="equal">
      <formula>"In-Progress"</formula>
    </cfRule>
    <cfRule type="colorScale" priority="66">
      <colorScale>
        <cfvo type="min"/>
        <cfvo type="max"/>
        <color rgb="FFFF7128"/>
        <color rgb="FFFFEF9C"/>
      </colorScale>
    </cfRule>
    <cfRule type="cellIs" dxfId="29" priority="67" operator="equal">
      <formula>"Delayed"</formula>
    </cfRule>
    <cfRule type="cellIs" dxfId="28" priority="68" operator="equal">
      <formula>"Complete"</formula>
    </cfRule>
  </conditionalFormatting>
  <conditionalFormatting sqref="D12:D14">
    <cfRule type="cellIs" dxfId="27" priority="13" operator="equal">
      <formula>"Deleted"</formula>
    </cfRule>
    <cfRule type="cellIs" dxfId="26" priority="14" operator="equal">
      <formula>"Not 30 day Action"</formula>
    </cfRule>
    <cfRule type="cellIs" dxfId="25" priority="15" operator="equal">
      <formula>"Not Started"</formula>
    </cfRule>
    <cfRule type="cellIs" dxfId="24" priority="16" operator="equal">
      <formula>"Road Block"</formula>
    </cfRule>
    <cfRule type="cellIs" dxfId="23" priority="17" operator="equal">
      <formula>"Delayed"</formula>
    </cfRule>
    <cfRule type="cellIs" dxfId="22" priority="18" operator="equal">
      <formula>"In-Progress"</formula>
    </cfRule>
    <cfRule type="colorScale" priority="19">
      <colorScale>
        <cfvo type="min"/>
        <cfvo type="max"/>
        <color rgb="FFFF7128"/>
        <color rgb="FFFFEF9C"/>
      </colorScale>
    </cfRule>
    <cfRule type="cellIs" dxfId="21" priority="20" operator="equal">
      <formula>"Delayed"</formula>
    </cfRule>
    <cfRule type="cellIs" dxfId="20" priority="21" operator="equal">
      <formula>"Complete"</formula>
    </cfRule>
  </conditionalFormatting>
  <conditionalFormatting sqref="E13:E14 G13:G1048576">
    <cfRule type="cellIs" dxfId="19" priority="22" operator="equal">
      <formula>"Not 30 Day Action"</formula>
    </cfRule>
    <cfRule type="cellIs" dxfId="18" priority="23" operator="equal">
      <formula>"Not Started"</formula>
    </cfRule>
    <cfRule type="cellIs" dxfId="17" priority="24" operator="equal">
      <formula>"Road Block"</formula>
    </cfRule>
    <cfRule type="cellIs" dxfId="16" priority="25" operator="equal">
      <formula>"In-Progress"</formula>
    </cfRule>
    <cfRule type="cellIs" dxfId="15" priority="26" operator="equal">
      <formula>"Delayed"</formula>
    </cfRule>
    <cfRule type="cellIs" dxfId="14" priority="27" operator="equal">
      <formula>"Complete"</formula>
    </cfRule>
  </conditionalFormatting>
  <conditionalFormatting sqref="G1 G8 G4">
    <cfRule type="cellIs" dxfId="13" priority="69" operator="equal">
      <formula>"Not 30 Day Action"</formula>
    </cfRule>
    <cfRule type="cellIs" dxfId="12" priority="70" operator="equal">
      <formula>"Not Started"</formula>
    </cfRule>
    <cfRule type="cellIs" dxfId="11" priority="71" operator="equal">
      <formula>"Road Block"</formula>
    </cfRule>
    <cfRule type="cellIs" dxfId="10" priority="72" operator="equal">
      <formula>"In-Progress"</formula>
    </cfRule>
    <cfRule type="cellIs" dxfId="9" priority="73" operator="equal">
      <formula>"Delayed"</formula>
    </cfRule>
    <cfRule type="cellIs" dxfId="8" priority="74" operator="equal">
      <formula>"Complete"</formula>
    </cfRule>
  </conditionalFormatting>
  <conditionalFormatting sqref="G11">
    <cfRule type="cellIs" dxfId="7" priority="29" operator="equal">
      <formula>"Not 30 Day Action"</formula>
    </cfRule>
    <cfRule type="cellIs" dxfId="6" priority="30" operator="equal">
      <formula>"Not Started"</formula>
    </cfRule>
    <cfRule type="cellIs" dxfId="5" priority="31" operator="equal">
      <formula>"Road Block"</formula>
    </cfRule>
    <cfRule type="cellIs" dxfId="4" priority="32" operator="equal">
      <formula>"In-Progress"</formula>
    </cfRule>
    <cfRule type="cellIs" dxfId="3" priority="33" operator="equal">
      <formula>"Delayed"</formula>
    </cfRule>
    <cfRule type="cellIs" dxfId="2" priority="34" operator="equal">
      <formula>"Complete"</formula>
    </cfRule>
  </conditionalFormatting>
  <conditionalFormatting sqref="G16:G35">
    <cfRule type="cellIs" dxfId="1" priority="28" operator="equal">
      <formula>"Not 30 day Action "</formula>
    </cfRule>
  </conditionalFormatting>
  <pageMargins left="0.7" right="0.7" top="0.75" bottom="0.75" header="0.3" footer="0.3"/>
  <pageSetup scale="44"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E9B5CE-E48E-4D50-91A8-4387A1A05CDF}">
  <sheetPr>
    <pageSetUpPr fitToPage="1"/>
  </sheetPr>
  <dimension ref="A1:J33"/>
  <sheetViews>
    <sheetView showGridLines="0" zoomScaleNormal="100" zoomScaleSheetLayoutView="100" workbookViewId="0">
      <selection sqref="A1:J1"/>
    </sheetView>
  </sheetViews>
  <sheetFormatPr defaultColWidth="8.73046875" defaultRowHeight="15.75" x14ac:dyDescent="0.45"/>
  <cols>
    <col min="1" max="1" width="26.265625" style="127" customWidth="1"/>
    <col min="2" max="2" width="12.265625" style="127" customWidth="1"/>
    <col min="3" max="3" width="11.53125" style="127" customWidth="1"/>
    <col min="4" max="4" width="12.265625" style="127" customWidth="1"/>
    <col min="5" max="5" width="14.9296875" style="127" bestFit="1" customWidth="1"/>
    <col min="6" max="7" width="12.265625" style="127" customWidth="1"/>
    <col min="8" max="8" width="13.53125" style="127" bestFit="1" customWidth="1"/>
    <col min="9" max="9" width="12.265625" style="127" customWidth="1"/>
    <col min="10" max="10" width="30.796875" style="127" customWidth="1"/>
    <col min="11" max="16384" width="8.73046875" style="127"/>
  </cols>
  <sheetData>
    <row r="1" spans="1:10" ht="40.15" customHeight="1" x14ac:dyDescent="0.45">
      <c r="A1" s="160"/>
      <c r="B1" s="160"/>
      <c r="C1" s="160"/>
      <c r="D1" s="160"/>
      <c r="E1" s="160"/>
      <c r="F1" s="160"/>
      <c r="G1" s="160"/>
      <c r="H1" s="160"/>
      <c r="I1" s="160"/>
      <c r="J1" s="160"/>
    </row>
    <row r="2" spans="1:10" ht="31.15" customHeight="1" x14ac:dyDescent="0.45">
      <c r="A2" s="159" t="s">
        <v>106</v>
      </c>
      <c r="B2" s="159"/>
      <c r="C2" s="159"/>
      <c r="D2" s="159"/>
      <c r="E2" s="159"/>
      <c r="F2" s="159"/>
      <c r="G2" s="159"/>
      <c r="H2" s="159"/>
      <c r="I2" s="159"/>
      <c r="J2" s="159"/>
    </row>
    <row r="3" spans="1:10" ht="35.25" customHeight="1" x14ac:dyDescent="0.45">
      <c r="A3" s="125" t="s">
        <v>190</v>
      </c>
      <c r="B3" s="125"/>
      <c r="C3" s="125"/>
      <c r="D3" s="125"/>
      <c r="E3" s="125"/>
      <c r="F3" s="125"/>
      <c r="G3" s="125"/>
      <c r="H3" s="125"/>
      <c r="I3" s="125"/>
      <c r="J3" s="125"/>
    </row>
    <row r="4" spans="1:10" x14ac:dyDescent="0.45">
      <c r="A4" s="128" t="s">
        <v>91</v>
      </c>
      <c r="B4" s="150"/>
      <c r="C4" s="150"/>
      <c r="D4" s="150"/>
      <c r="E4" s="129" t="s">
        <v>107</v>
      </c>
      <c r="F4" s="150"/>
      <c r="G4" s="150"/>
      <c r="H4" s="129" t="s">
        <v>80</v>
      </c>
      <c r="I4" s="78"/>
      <c r="J4" s="149"/>
    </row>
    <row r="5" spans="1:10" x14ac:dyDescent="0.45">
      <c r="A5" s="128" t="s">
        <v>108</v>
      </c>
      <c r="B5" s="151"/>
      <c r="C5" s="151"/>
      <c r="D5" s="151"/>
      <c r="E5" s="129" t="s">
        <v>187</v>
      </c>
      <c r="F5" s="151"/>
      <c r="G5" s="151"/>
      <c r="H5" s="129" t="s">
        <v>189</v>
      </c>
      <c r="I5" s="130"/>
      <c r="J5" s="131"/>
    </row>
    <row r="6" spans="1:10" x14ac:dyDescent="0.45">
      <c r="A6" s="132" t="s">
        <v>109</v>
      </c>
      <c r="B6" s="152"/>
      <c r="C6" s="152"/>
      <c r="D6" s="152"/>
      <c r="E6" s="133" t="s">
        <v>188</v>
      </c>
      <c r="F6" s="152"/>
      <c r="G6" s="152"/>
      <c r="H6" s="134"/>
      <c r="I6" s="135"/>
      <c r="J6" s="136"/>
    </row>
    <row r="7" spans="1:10" x14ac:dyDescent="0.45">
      <c r="A7" s="137" t="s">
        <v>110</v>
      </c>
      <c r="B7" s="138"/>
      <c r="C7" s="138"/>
      <c r="D7" s="138"/>
      <c r="E7" s="138"/>
      <c r="F7" s="138"/>
      <c r="G7" s="138"/>
      <c r="H7" s="138"/>
      <c r="I7" s="138"/>
      <c r="J7" s="139"/>
    </row>
    <row r="8" spans="1:10" ht="28.5" x14ac:dyDescent="0.45">
      <c r="A8" s="140" t="s">
        <v>111</v>
      </c>
      <c r="B8" s="141" t="s">
        <v>112</v>
      </c>
      <c r="C8" s="141" t="s">
        <v>113</v>
      </c>
      <c r="D8" s="141" t="s">
        <v>195</v>
      </c>
      <c r="E8" s="141" t="s">
        <v>194</v>
      </c>
      <c r="F8" s="141" t="s">
        <v>193</v>
      </c>
      <c r="G8" s="141" t="s">
        <v>192</v>
      </c>
      <c r="H8" s="141" t="s">
        <v>191</v>
      </c>
      <c r="I8" s="141" t="s">
        <v>114</v>
      </c>
      <c r="J8" s="141" t="s">
        <v>115</v>
      </c>
    </row>
    <row r="9" spans="1:10" x14ac:dyDescent="0.45">
      <c r="A9" s="109"/>
      <c r="B9" s="109"/>
      <c r="C9" s="109"/>
      <c r="D9" s="109"/>
      <c r="E9" s="109"/>
      <c r="F9" s="109"/>
      <c r="G9" s="109"/>
      <c r="H9" s="109"/>
      <c r="I9" s="109"/>
      <c r="J9" s="109"/>
    </row>
    <row r="10" spans="1:10" x14ac:dyDescent="0.45">
      <c r="A10" s="109"/>
      <c r="B10" s="109"/>
      <c r="C10" s="109"/>
      <c r="D10" s="109"/>
      <c r="E10" s="109"/>
      <c r="F10" s="109"/>
      <c r="G10" s="109"/>
      <c r="H10" s="109"/>
      <c r="I10" s="109"/>
      <c r="J10" s="109"/>
    </row>
    <row r="11" spans="1:10" x14ac:dyDescent="0.45">
      <c r="A11" s="109"/>
      <c r="B11" s="109"/>
      <c r="C11" s="109"/>
      <c r="D11" s="109"/>
      <c r="E11" s="109"/>
      <c r="F11" s="109"/>
      <c r="G11" s="109"/>
      <c r="H11" s="109"/>
      <c r="I11" s="109"/>
      <c r="J11" s="109"/>
    </row>
    <row r="12" spans="1:10" x14ac:dyDescent="0.45">
      <c r="A12" s="109"/>
      <c r="B12" s="109"/>
      <c r="C12" s="109"/>
      <c r="D12" s="109"/>
      <c r="E12" s="109"/>
      <c r="F12" s="109"/>
      <c r="G12" s="109"/>
      <c r="H12" s="109"/>
      <c r="I12" s="109"/>
      <c r="J12" s="109"/>
    </row>
    <row r="13" spans="1:10" x14ac:dyDescent="0.45">
      <c r="A13" s="109"/>
      <c r="B13" s="109"/>
      <c r="C13" s="109"/>
      <c r="D13" s="109"/>
      <c r="E13" s="109"/>
      <c r="F13" s="109"/>
      <c r="G13" s="109"/>
      <c r="H13" s="109"/>
      <c r="I13" s="109"/>
      <c r="J13" s="109"/>
    </row>
    <row r="14" spans="1:10" x14ac:dyDescent="0.45">
      <c r="A14" s="109"/>
      <c r="B14" s="109"/>
      <c r="C14" s="109"/>
      <c r="D14" s="109"/>
      <c r="E14" s="109"/>
      <c r="F14" s="109"/>
      <c r="G14" s="109"/>
      <c r="H14" s="109"/>
      <c r="I14" s="109"/>
      <c r="J14" s="109"/>
    </row>
    <row r="15" spans="1:10" x14ac:dyDescent="0.45">
      <c r="A15" s="109"/>
      <c r="B15" s="109"/>
      <c r="C15" s="109"/>
      <c r="D15" s="109"/>
      <c r="E15" s="109"/>
      <c r="F15" s="109"/>
      <c r="G15" s="109"/>
      <c r="H15" s="109"/>
      <c r="I15" s="109"/>
      <c r="J15" s="109"/>
    </row>
    <row r="16" spans="1:10" x14ac:dyDescent="0.45">
      <c r="A16" s="109"/>
      <c r="B16" s="109"/>
      <c r="C16" s="109"/>
      <c r="D16" s="109"/>
      <c r="E16" s="109"/>
      <c r="F16" s="109"/>
      <c r="G16" s="109"/>
      <c r="H16" s="109"/>
      <c r="I16" s="109"/>
      <c r="J16" s="109"/>
    </row>
    <row r="17" spans="1:10" x14ac:dyDescent="0.45">
      <c r="A17" s="77" t="s">
        <v>116</v>
      </c>
      <c r="B17" s="78"/>
      <c r="C17" s="107"/>
      <c r="D17" s="107"/>
      <c r="E17" s="107"/>
      <c r="F17" s="107"/>
      <c r="G17" s="107"/>
      <c r="H17" s="107"/>
      <c r="I17" s="107"/>
      <c r="J17" s="142"/>
    </row>
    <row r="18" spans="1:10" x14ac:dyDescent="0.45">
      <c r="A18" s="161"/>
      <c r="B18" s="107" t="s">
        <v>117</v>
      </c>
      <c r="C18" s="107"/>
      <c r="D18" s="107"/>
      <c r="E18" s="107"/>
      <c r="F18" s="107"/>
      <c r="G18" s="107"/>
      <c r="H18" s="107"/>
      <c r="I18" s="107"/>
      <c r="J18" s="143"/>
    </row>
    <row r="19" spans="1:10" x14ac:dyDescent="0.45">
      <c r="A19" s="144"/>
      <c r="B19" s="107" t="s">
        <v>118</v>
      </c>
      <c r="C19" s="107"/>
      <c r="D19" s="107"/>
      <c r="E19" s="107"/>
      <c r="F19" s="107"/>
      <c r="G19" s="107"/>
      <c r="H19" s="107"/>
      <c r="I19" s="107"/>
      <c r="J19" s="143"/>
    </row>
    <row r="20" spans="1:10" x14ac:dyDescent="0.45">
      <c r="A20" s="145"/>
      <c r="B20" s="134" t="s">
        <v>119</v>
      </c>
      <c r="C20" s="134"/>
      <c r="D20" s="134"/>
      <c r="E20" s="134"/>
      <c r="F20" s="134"/>
      <c r="G20" s="134"/>
      <c r="H20" s="134"/>
      <c r="I20" s="134"/>
      <c r="J20" s="146"/>
    </row>
    <row r="21" spans="1:10" ht="18.600000000000001" customHeight="1" x14ac:dyDescent="0.45">
      <c r="A21" s="79" t="s">
        <v>120</v>
      </c>
      <c r="B21" s="80"/>
      <c r="C21" s="80"/>
      <c r="D21" s="80"/>
      <c r="E21" s="80"/>
      <c r="F21" s="80"/>
      <c r="G21" s="80"/>
      <c r="H21" s="80"/>
      <c r="I21" s="80"/>
      <c r="J21" s="81"/>
    </row>
    <row r="22" spans="1:10" x14ac:dyDescent="0.45">
      <c r="A22" s="82"/>
      <c r="B22" s="83"/>
      <c r="C22" s="83"/>
      <c r="D22" s="83"/>
      <c r="E22" s="83"/>
      <c r="F22" s="83"/>
      <c r="G22" s="83"/>
      <c r="H22" s="83"/>
      <c r="I22" s="83"/>
      <c r="J22" s="84"/>
    </row>
    <row r="23" spans="1:10" x14ac:dyDescent="0.45">
      <c r="A23" s="147" t="s">
        <v>121</v>
      </c>
      <c r="B23" s="147" t="s">
        <v>122</v>
      </c>
      <c r="C23" s="147" t="s">
        <v>123</v>
      </c>
      <c r="D23" s="126" t="s">
        <v>124</v>
      </c>
      <c r="E23" s="126"/>
      <c r="F23" s="126"/>
      <c r="G23" s="126"/>
      <c r="H23" s="126"/>
      <c r="I23" s="126"/>
      <c r="J23" s="126"/>
    </row>
    <row r="24" spans="1:10" x14ac:dyDescent="0.45">
      <c r="A24" s="109"/>
      <c r="B24" s="109"/>
      <c r="C24" s="109"/>
      <c r="D24" s="71"/>
      <c r="E24" s="71"/>
      <c r="F24" s="71"/>
      <c r="G24" s="71"/>
      <c r="H24" s="71"/>
      <c r="I24" s="71"/>
      <c r="J24" s="71"/>
    </row>
    <row r="25" spans="1:10" x14ac:dyDescent="0.45">
      <c r="A25" s="109"/>
      <c r="B25" s="109"/>
      <c r="C25" s="109"/>
      <c r="D25" s="71"/>
      <c r="E25" s="71"/>
      <c r="F25" s="71"/>
      <c r="G25" s="71"/>
      <c r="H25" s="71"/>
      <c r="I25" s="71"/>
      <c r="J25" s="71"/>
    </row>
    <row r="26" spans="1:10" x14ac:dyDescent="0.45">
      <c r="A26" s="109"/>
      <c r="B26" s="109"/>
      <c r="C26" s="109"/>
      <c r="D26" s="71"/>
      <c r="E26" s="71"/>
      <c r="F26" s="71"/>
      <c r="G26" s="71"/>
      <c r="H26" s="71"/>
      <c r="I26" s="71"/>
      <c r="J26" s="71"/>
    </row>
    <row r="27" spans="1:10" x14ac:dyDescent="0.45">
      <c r="A27" s="109"/>
      <c r="B27" s="109"/>
      <c r="C27" s="109"/>
      <c r="D27" s="71"/>
      <c r="E27" s="71"/>
      <c r="F27" s="71"/>
      <c r="G27" s="71"/>
      <c r="H27" s="71"/>
      <c r="I27" s="71"/>
      <c r="J27" s="71"/>
    </row>
    <row r="28" spans="1:10" x14ac:dyDescent="0.45">
      <c r="A28" s="109"/>
      <c r="B28" s="109"/>
      <c r="C28" s="109"/>
      <c r="D28" s="71"/>
      <c r="E28" s="71"/>
      <c r="F28" s="71"/>
      <c r="G28" s="71"/>
      <c r="H28" s="71"/>
      <c r="I28" s="71"/>
      <c r="J28" s="71"/>
    </row>
    <row r="29" spans="1:10" ht="15.75" customHeight="1" x14ac:dyDescent="0.45">
      <c r="A29" s="153" t="s">
        <v>211</v>
      </c>
      <c r="B29" s="154"/>
      <c r="C29" s="154"/>
      <c r="D29" s="154"/>
      <c r="E29" s="154"/>
      <c r="F29" s="154"/>
      <c r="G29" s="154"/>
      <c r="H29" s="154"/>
      <c r="I29" s="154"/>
      <c r="J29" s="155"/>
    </row>
    <row r="30" spans="1:10" x14ac:dyDescent="0.45">
      <c r="A30" s="156"/>
      <c r="B30" s="157"/>
      <c r="C30" s="157"/>
      <c r="D30" s="157"/>
      <c r="E30" s="157"/>
      <c r="F30" s="157"/>
      <c r="G30" s="157"/>
      <c r="H30" s="157"/>
      <c r="I30" s="157"/>
      <c r="J30" s="131"/>
    </row>
    <row r="31" spans="1:10" x14ac:dyDescent="0.45">
      <c r="A31" s="156"/>
      <c r="B31" s="157"/>
      <c r="C31" s="157"/>
      <c r="D31" s="157"/>
      <c r="E31" s="157"/>
      <c r="F31" s="157"/>
      <c r="G31" s="157"/>
      <c r="H31" s="157"/>
      <c r="I31" s="157"/>
      <c r="J31" s="131"/>
    </row>
    <row r="32" spans="1:10" x14ac:dyDescent="0.45">
      <c r="A32" s="158"/>
      <c r="B32" s="135"/>
      <c r="C32" s="135"/>
      <c r="D32" s="135"/>
      <c r="E32" s="135"/>
      <c r="F32" s="135"/>
      <c r="G32" s="135"/>
      <c r="H32" s="135"/>
      <c r="I32" s="135"/>
      <c r="J32" s="136"/>
    </row>
    <row r="33" spans="1:1" x14ac:dyDescent="0.45">
      <c r="A33" s="148"/>
    </row>
  </sheetData>
  <mergeCells count="22">
    <mergeCell ref="D28:J28"/>
    <mergeCell ref="A17:B17"/>
    <mergeCell ref="A21:J22"/>
    <mergeCell ref="D23:J23"/>
    <mergeCell ref="D24:J24"/>
    <mergeCell ref="D25:J25"/>
    <mergeCell ref="A29:J29"/>
    <mergeCell ref="A30:J32"/>
    <mergeCell ref="A1:J1"/>
    <mergeCell ref="A3:J3"/>
    <mergeCell ref="A7:J7"/>
    <mergeCell ref="D26:J26"/>
    <mergeCell ref="D27:J27"/>
    <mergeCell ref="A2:J2"/>
    <mergeCell ref="I5:J6"/>
    <mergeCell ref="I4:J4"/>
    <mergeCell ref="F4:G4"/>
    <mergeCell ref="F5:G5"/>
    <mergeCell ref="F6:G6"/>
    <mergeCell ref="B4:D4"/>
    <mergeCell ref="B5:D5"/>
    <mergeCell ref="B6:D6"/>
  </mergeCells>
  <conditionalFormatting sqref="A1">
    <cfRule type="cellIs" dxfId="0" priority="7" operator="equal">
      <formula>"Deleted"</formula>
    </cfRule>
  </conditionalFormatting>
  <pageMargins left="0.7" right="0.7" top="0.75" bottom="0.75" header="0.3" footer="0.3"/>
  <pageSetup scale="77"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9a1825f1-818f-4d78-a540-7cbc481838e9">
      <Terms xmlns="http://schemas.microsoft.com/office/infopath/2007/PartnerControls"/>
    </lcf76f155ced4ddcb4097134ff3c332f>
    <TaxCatchAll xmlns="b121abdf-c7ec-4f26-9eb6-ae2af556dc6c"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4EAB1B6FE0E16648AA7C8057C6DF5B22" ma:contentTypeVersion="10" ma:contentTypeDescription="Create a new document." ma:contentTypeScope="" ma:versionID="fc3544f550babaf07b94593a02e3714b">
  <xsd:schema xmlns:xsd="http://www.w3.org/2001/XMLSchema" xmlns:xs="http://www.w3.org/2001/XMLSchema" xmlns:p="http://schemas.microsoft.com/office/2006/metadata/properties" xmlns:ns2="9a1825f1-818f-4d78-a540-7cbc481838e9" xmlns:ns3="b121abdf-c7ec-4f26-9eb6-ae2af556dc6c" targetNamespace="http://schemas.microsoft.com/office/2006/metadata/properties" ma:root="true" ma:fieldsID="278bd288b0c47359c35d57ba214aa88c" ns2:_="" ns3:_="">
    <xsd:import namespace="9a1825f1-818f-4d78-a540-7cbc481838e9"/>
    <xsd:import namespace="b121abdf-c7ec-4f26-9eb6-ae2af556dc6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a1825f1-818f-4d78-a540-7cbc481838e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a7d0f599-f88a-47d8-bbcd-059d23e5f06b"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121abdf-c7ec-4f26-9eb6-ae2af556dc6c"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dd7020b0-c427-4122-b3ff-89eeac9e3801}" ma:internalName="TaxCatchAll" ma:showField="CatchAllData" ma:web="b121abdf-c7ec-4f26-9eb6-ae2af556dc6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BCC3DF4-C8F7-41F5-8878-371E5E95CF4C}">
  <ds:schemaRefs>
    <ds:schemaRef ds:uri="http://schemas.microsoft.com/sharepoint/v3/contenttype/forms"/>
  </ds:schemaRefs>
</ds:datastoreItem>
</file>

<file path=customXml/itemProps2.xml><?xml version="1.0" encoding="utf-8"?>
<ds:datastoreItem xmlns:ds="http://schemas.openxmlformats.org/officeDocument/2006/customXml" ds:itemID="{831F5FB4-DECE-4297-B107-56AD87BDF300}">
  <ds:schemaRefs>
    <ds:schemaRef ds:uri="http://schemas.microsoft.com/office/infopath/2007/PartnerControls"/>
    <ds:schemaRef ds:uri="http://schemas.microsoft.com/office/2006/metadata/properties"/>
    <ds:schemaRef ds:uri="b121abdf-c7ec-4f26-9eb6-ae2af556dc6c"/>
    <ds:schemaRef ds:uri="http://www.w3.org/XML/1998/namespace"/>
    <ds:schemaRef ds:uri="9a1825f1-818f-4d78-a540-7cbc481838e9"/>
    <ds:schemaRef ds:uri="http://schemas.microsoft.com/office/2006/documentManagement/types"/>
    <ds:schemaRef ds:uri="http://purl.org/dc/dcmitype/"/>
    <ds:schemaRef ds:uri="http://purl.org/dc/elements/1.1/"/>
    <ds:schemaRef ds:uri="http://purl.org/dc/terms/"/>
    <ds:schemaRef ds:uri="http://schemas.openxmlformats.org/package/2006/metadata/core-properties"/>
  </ds:schemaRefs>
</ds:datastoreItem>
</file>

<file path=customXml/itemProps3.xml><?xml version="1.0" encoding="utf-8"?>
<ds:datastoreItem xmlns:ds="http://schemas.openxmlformats.org/officeDocument/2006/customXml" ds:itemID="{2FEEA769-9385-4B55-AAE0-64581E568AF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a1825f1-818f-4d78-a540-7cbc481838e9"/>
    <ds:schemaRef ds:uri="b121abdf-c7ec-4f26-9eb6-ae2af556dc6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Instructions</vt:lpstr>
      <vt:lpstr>Kaizen Checklist</vt:lpstr>
      <vt:lpstr>Proposed Agenda</vt:lpstr>
      <vt:lpstr>Newspaper</vt:lpstr>
      <vt:lpstr>Detailed Act Plan</vt:lpstr>
      <vt:lpstr>Detailed Act Plan Example</vt:lpstr>
      <vt:lpstr>Kaizen Event Scorecard</vt:lpstr>
      <vt:lpstr>'Kaizen Event Scorecard'!Print_Area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Johnson Samuel</dc:creator>
  <cp:keywords/>
  <dc:description/>
  <cp:lastModifiedBy>Fidel Kandell</cp:lastModifiedBy>
  <cp:revision/>
  <cp:lastPrinted>2026-02-17T15:17:21Z</cp:lastPrinted>
  <dcterms:created xsi:type="dcterms:W3CDTF">2020-02-08T01:28:21Z</dcterms:created>
  <dcterms:modified xsi:type="dcterms:W3CDTF">2026-02-17T15:40:48Z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0x0101004EAB1B6FE0E16648AA7C8057C6DF5B22</vt:lpwstr>
  </property>
  <property fmtid="{D5CDD505-2E9C-101B-9397-08002B2CF9AE}" pid="3" name="MediaServiceImageTags">
    <vt:lpwstr/>
  </property>
</Properties>
</file>