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susan\Documents\Beauchamp Consulting CUSTOMERS\Website\Website Redesign Nov 2017\Files for Website\Measure\"/>
    </mc:Choice>
  </mc:AlternateContent>
  <bookViews>
    <workbookView xWindow="0" yWindow="1430" windowWidth="12310" windowHeight="7100" activeTab="1" xr2:uid="{00000000-000D-0000-FFFF-FFFF00000000}"/>
  </bookViews>
  <sheets>
    <sheet name="instructions" sheetId="1" r:id="rId1"/>
    <sheet name="z_calculator" sheetId="2" r:id="rId2"/>
    <sheet name="z_table" sheetId="3" r:id="rId3"/>
    <sheet name="Abridged Table" sheetId="4" r:id="rId4"/>
  </sheets>
  <calcPr calcId="171027"/>
</workbook>
</file>

<file path=xl/calcChain.xml><?xml version="1.0" encoding="utf-8"?>
<calcChain xmlns="http://schemas.openxmlformats.org/spreadsheetml/2006/main">
  <c r="A5" i="4" l="1"/>
  <c r="C5" i="4" s="1"/>
  <c r="D5" i="4" s="1"/>
  <c r="E5" i="4" s="1"/>
  <c r="F5" i="4" s="1"/>
  <c r="G5" i="4" s="1"/>
  <c r="A6" i="4"/>
  <c r="C6" i="4" s="1"/>
  <c r="D6" i="4" s="1"/>
  <c r="E6" i="4" s="1"/>
  <c r="F6" i="4" s="1"/>
  <c r="G6" i="4" s="1"/>
  <c r="A7" i="4"/>
  <c r="C7" i="4" s="1"/>
  <c r="D7" i="4" s="1"/>
  <c r="E7" i="4" s="1"/>
  <c r="F7" i="4" s="1"/>
  <c r="G7" i="4" s="1"/>
  <c r="A8" i="4"/>
  <c r="C8" i="4" s="1"/>
  <c r="D8" i="4" s="1"/>
  <c r="E8" i="4" s="1"/>
  <c r="F8" i="4" s="1"/>
  <c r="G8" i="4" s="1"/>
  <c r="A9" i="4"/>
  <c r="C9" i="4" s="1"/>
  <c r="D9" i="4" s="1"/>
  <c r="E9" i="4" s="1"/>
  <c r="F9" i="4" s="1"/>
  <c r="G9" i="4" s="1"/>
  <c r="A10" i="4"/>
  <c r="C10" i="4" s="1"/>
  <c r="D10" i="4" s="1"/>
  <c r="E10" i="4" s="1"/>
  <c r="F10" i="4" s="1"/>
  <c r="G10" i="4" s="1"/>
  <c r="A11" i="4"/>
  <c r="C11" i="4" s="1"/>
  <c r="D11" i="4" s="1"/>
  <c r="E11" i="4" s="1"/>
  <c r="F11" i="4" s="1"/>
  <c r="G11" i="4" s="1"/>
  <c r="A12" i="4"/>
  <c r="C12" i="4" s="1"/>
  <c r="D12" i="4" s="1"/>
  <c r="E12" i="4" s="1"/>
  <c r="F12" i="4" s="1"/>
  <c r="G12" i="4" s="1"/>
  <c r="A13" i="4"/>
  <c r="C13" i="4" s="1"/>
  <c r="D13" i="4" s="1"/>
  <c r="E13" i="4" s="1"/>
  <c r="F13" i="4" s="1"/>
  <c r="G13" i="4" s="1"/>
  <c r="A14" i="4"/>
  <c r="C14" i="4" s="1"/>
  <c r="D14" i="4" s="1"/>
  <c r="E14" i="4" s="1"/>
  <c r="F14" i="4" s="1"/>
  <c r="G14" i="4" s="1"/>
  <c r="A15" i="4"/>
  <c r="C15" i="4" s="1"/>
  <c r="D15" i="4" s="1"/>
  <c r="E15" i="4" s="1"/>
  <c r="F15" i="4" s="1"/>
  <c r="G15" i="4" s="1"/>
  <c r="A16" i="4"/>
  <c r="C16" i="4" s="1"/>
  <c r="D16" i="4" s="1"/>
  <c r="E16" i="4" s="1"/>
  <c r="F16" i="4" s="1"/>
  <c r="G16" i="4" s="1"/>
  <c r="A17" i="4"/>
  <c r="C17" i="4" s="1"/>
  <c r="D17" i="4" s="1"/>
  <c r="E17" i="4" s="1"/>
  <c r="F17" i="4" s="1"/>
  <c r="G17" i="4" s="1"/>
  <c r="A18" i="4"/>
  <c r="C18" i="4" s="1"/>
  <c r="D18" i="4" s="1"/>
  <c r="E18" i="4" s="1"/>
  <c r="F18" i="4" s="1"/>
  <c r="G18" i="4" s="1"/>
  <c r="A19" i="4"/>
  <c r="C19" i="4" s="1"/>
  <c r="D19" i="4" s="1"/>
  <c r="E19" i="4" s="1"/>
  <c r="F19" i="4" s="1"/>
  <c r="G19" i="4" s="1"/>
  <c r="A20" i="4"/>
  <c r="C20" i="4" s="1"/>
  <c r="D20" i="4" s="1"/>
  <c r="E20" i="4" s="1"/>
  <c r="F20" i="4" s="1"/>
  <c r="G20" i="4" s="1"/>
  <c r="A21" i="4"/>
  <c r="C21" i="4" s="1"/>
  <c r="D21" i="4" s="1"/>
  <c r="E21" i="4" s="1"/>
  <c r="F21" i="4" s="1"/>
  <c r="G21" i="4" s="1"/>
  <c r="A22" i="4"/>
  <c r="C22" i="4" s="1"/>
  <c r="D22" i="4" s="1"/>
  <c r="E22" i="4" s="1"/>
  <c r="F22" i="4" s="1"/>
  <c r="G22" i="4" s="1"/>
  <c r="A23" i="4"/>
  <c r="C23" i="4" s="1"/>
  <c r="D23" i="4" s="1"/>
  <c r="E23" i="4" s="1"/>
  <c r="F23" i="4" s="1"/>
  <c r="G23" i="4" s="1"/>
  <c r="A24" i="4"/>
  <c r="C24" i="4" s="1"/>
  <c r="D24" i="4" s="1"/>
  <c r="E24" i="4" s="1"/>
  <c r="F24" i="4" s="1"/>
  <c r="G24" i="4" s="1"/>
  <c r="A25" i="4"/>
  <c r="C25" i="4" s="1"/>
  <c r="D25" i="4" s="1"/>
  <c r="E25" i="4" s="1"/>
  <c r="F25" i="4" s="1"/>
  <c r="G25" i="4" s="1"/>
  <c r="A26" i="4"/>
  <c r="C26" i="4" s="1"/>
  <c r="D26" i="4" s="1"/>
  <c r="E26" i="4" s="1"/>
  <c r="F26" i="4" s="1"/>
  <c r="G26" i="4" s="1"/>
  <c r="A27" i="4"/>
  <c r="C27" i="4" s="1"/>
  <c r="D27" i="4" s="1"/>
  <c r="E27" i="4" s="1"/>
  <c r="F27" i="4" s="1"/>
  <c r="G27" i="4" s="1"/>
  <c r="A28" i="4"/>
  <c r="C28" i="4" s="1"/>
  <c r="D28" i="4" s="1"/>
  <c r="E28" i="4" s="1"/>
  <c r="F28" i="4" s="1"/>
  <c r="G28" i="4" s="1"/>
  <c r="A29" i="4"/>
  <c r="C29" i="4" s="1"/>
  <c r="D29" i="4" s="1"/>
  <c r="E29" i="4" s="1"/>
  <c r="F29" i="4" s="1"/>
  <c r="G29" i="4" s="1"/>
  <c r="A30" i="4"/>
  <c r="C30" i="4" s="1"/>
  <c r="D30" i="4" s="1"/>
  <c r="E30" i="4" s="1"/>
  <c r="F30" i="4" s="1"/>
  <c r="G30" i="4" s="1"/>
  <c r="A31" i="4"/>
  <c r="C31" i="4" s="1"/>
  <c r="D31" i="4" s="1"/>
  <c r="E31" i="4" s="1"/>
  <c r="F31" i="4" s="1"/>
  <c r="G31" i="4" s="1"/>
  <c r="A32" i="4"/>
  <c r="C32" i="4" s="1"/>
  <c r="D32" i="4" s="1"/>
  <c r="E32" i="4" s="1"/>
  <c r="F32" i="4" s="1"/>
  <c r="G32" i="4" s="1"/>
  <c r="A33" i="4"/>
  <c r="C33" i="4" s="1"/>
  <c r="D33" i="4" s="1"/>
  <c r="E33" i="4" s="1"/>
  <c r="F33" i="4" s="1"/>
  <c r="G33" i="4" s="1"/>
  <c r="A34" i="4"/>
  <c r="C34" i="4" s="1"/>
  <c r="D34" i="4" s="1"/>
  <c r="E34" i="4" s="1"/>
  <c r="F34" i="4" s="1"/>
  <c r="G34" i="4" s="1"/>
  <c r="A35" i="4"/>
  <c r="C35" i="4" s="1"/>
  <c r="D35" i="4" s="1"/>
  <c r="E35" i="4" s="1"/>
  <c r="F35" i="4" s="1"/>
  <c r="G35" i="4" s="1"/>
  <c r="A36" i="4"/>
  <c r="C36" i="4" s="1"/>
  <c r="D36" i="4" s="1"/>
  <c r="E36" i="4" s="1"/>
  <c r="F36" i="4" s="1"/>
  <c r="G36" i="4" s="1"/>
  <c r="A37" i="4"/>
  <c r="C37" i="4" s="1"/>
  <c r="D37" i="4" s="1"/>
  <c r="E37" i="4" s="1"/>
  <c r="F37" i="4" s="1"/>
  <c r="G37" i="4" s="1"/>
  <c r="A38" i="4"/>
  <c r="C38" i="4" s="1"/>
  <c r="D38" i="4" s="1"/>
  <c r="E38" i="4" s="1"/>
  <c r="F38" i="4" s="1"/>
  <c r="G38" i="4" s="1"/>
  <c r="A39" i="4"/>
  <c r="C39" i="4" s="1"/>
  <c r="D39" i="4" s="1"/>
  <c r="E39" i="4" s="1"/>
  <c r="F39" i="4" s="1"/>
  <c r="G39" i="4" s="1"/>
  <c r="A40" i="4"/>
  <c r="C40" i="4" s="1"/>
  <c r="D40" i="4" s="1"/>
  <c r="E40" i="4" s="1"/>
  <c r="F40" i="4" s="1"/>
  <c r="G40" i="4" s="1"/>
  <c r="A41" i="4"/>
  <c r="C41" i="4" s="1"/>
  <c r="D41" i="4" s="1"/>
  <c r="E41" i="4" s="1"/>
  <c r="F41" i="4" s="1"/>
  <c r="G41" i="4" s="1"/>
  <c r="A42" i="4"/>
  <c r="C42" i="4" s="1"/>
  <c r="D42" i="4" s="1"/>
  <c r="E42" i="4" s="1"/>
  <c r="F42" i="4" s="1"/>
  <c r="G42" i="4" s="1"/>
  <c r="A43" i="4"/>
  <c r="C43" i="4" s="1"/>
  <c r="D43" i="4" s="1"/>
  <c r="E43" i="4" s="1"/>
  <c r="F43" i="4" s="1"/>
  <c r="G43" i="4" s="1"/>
  <c r="A44" i="4"/>
  <c r="C44" i="4" s="1"/>
  <c r="D44" i="4" s="1"/>
  <c r="E44" i="4" s="1"/>
  <c r="F44" i="4" s="1"/>
  <c r="G44" i="4" s="1"/>
  <c r="A45" i="4"/>
  <c r="C45" i="4" s="1"/>
  <c r="D45" i="4" s="1"/>
  <c r="E45" i="4" s="1"/>
  <c r="F45" i="4" s="1"/>
  <c r="G45" i="4" s="1"/>
  <c r="A46" i="4"/>
  <c r="C46" i="4" s="1"/>
  <c r="D46" i="4" s="1"/>
  <c r="E46" i="4" s="1"/>
  <c r="F46" i="4" s="1"/>
  <c r="G46" i="4" s="1"/>
  <c r="A47" i="4"/>
  <c r="C47" i="4" s="1"/>
  <c r="D47" i="4" s="1"/>
  <c r="E47" i="4" s="1"/>
  <c r="F47" i="4" s="1"/>
  <c r="G47" i="4" s="1"/>
  <c r="A48" i="4"/>
  <c r="C48" i="4" s="1"/>
  <c r="D48" i="4" s="1"/>
  <c r="E48" i="4" s="1"/>
  <c r="F48" i="4" s="1"/>
  <c r="G48" i="4" s="1"/>
  <c r="A49" i="4"/>
  <c r="C49" i="4" s="1"/>
  <c r="D49" i="4" s="1"/>
  <c r="E49" i="4" s="1"/>
  <c r="F49" i="4" s="1"/>
  <c r="G49" i="4" s="1"/>
  <c r="A50" i="4"/>
  <c r="C50" i="4" s="1"/>
  <c r="D50" i="4" s="1"/>
  <c r="E50" i="4" s="1"/>
  <c r="F50" i="4" s="1"/>
  <c r="G50" i="4" s="1"/>
  <c r="A51" i="4"/>
  <c r="C51" i="4" s="1"/>
  <c r="D51" i="4" s="1"/>
  <c r="E51" i="4" s="1"/>
  <c r="F51" i="4" s="1"/>
  <c r="G51" i="4" s="1"/>
  <c r="A52" i="4"/>
  <c r="C52" i="4" s="1"/>
  <c r="D52" i="4" s="1"/>
  <c r="E52" i="4" s="1"/>
  <c r="F52" i="4" s="1"/>
  <c r="G52" i="4" s="1"/>
  <c r="A53" i="4"/>
  <c r="C53" i="4" s="1"/>
  <c r="D53" i="4" s="1"/>
  <c r="E53" i="4" s="1"/>
  <c r="F53" i="4" s="1"/>
  <c r="G53" i="4" s="1"/>
  <c r="A54" i="4"/>
  <c r="C54" i="4" s="1"/>
  <c r="D54" i="4" s="1"/>
  <c r="E54" i="4" s="1"/>
  <c r="F54" i="4" s="1"/>
  <c r="G54" i="4" s="1"/>
  <c r="A55" i="4"/>
  <c r="C55" i="4" s="1"/>
  <c r="D55" i="4" s="1"/>
  <c r="E55" i="4" s="1"/>
  <c r="F55" i="4" s="1"/>
  <c r="G55" i="4" s="1"/>
  <c r="N2" i="2"/>
  <c r="N3" i="2" s="1"/>
  <c r="R2" i="2"/>
  <c r="R3" i="2"/>
  <c r="C4" i="2"/>
  <c r="D4" i="2" s="1"/>
  <c r="C8" i="2"/>
  <c r="R6" i="2" s="1"/>
  <c r="D8" i="2"/>
  <c r="R11" i="2"/>
  <c r="C12" i="2"/>
  <c r="R10" i="2" s="1"/>
  <c r="D12" i="2"/>
  <c r="B11" i="3"/>
  <c r="C11" i="3"/>
  <c r="E11" i="3" s="1"/>
  <c r="L11" i="3"/>
  <c r="M11" i="3"/>
  <c r="O11" i="3" s="1"/>
  <c r="Q11" i="3" s="1"/>
  <c r="N11" i="3"/>
  <c r="P11" i="3"/>
  <c r="V11" i="3"/>
  <c r="W11" i="3"/>
  <c r="X11" i="3" s="1"/>
  <c r="A12" i="3"/>
  <c r="K12" i="3"/>
  <c r="L12" i="3" s="1"/>
  <c r="O12" i="3"/>
  <c r="P12" i="3" s="1"/>
  <c r="U12" i="3"/>
  <c r="V12" i="3" s="1"/>
  <c r="U13" i="3"/>
  <c r="V13" i="3" s="1"/>
  <c r="S11" i="3" l="1"/>
  <c r="Q12" i="3"/>
  <c r="W12" i="3"/>
  <c r="C12" i="3"/>
  <c r="C13" i="3" s="1"/>
  <c r="O13" i="3"/>
  <c r="M12" i="3"/>
  <c r="N12" i="3" s="1"/>
  <c r="R7" i="2"/>
  <c r="O2" i="2"/>
  <c r="K13" i="3"/>
  <c r="P13" i="3"/>
  <c r="O14" i="3"/>
  <c r="R12" i="3"/>
  <c r="Q13" i="3"/>
  <c r="B12" i="3"/>
  <c r="A13" i="3"/>
  <c r="D11" i="3"/>
  <c r="U14" i="3"/>
  <c r="M13" i="3"/>
  <c r="F11" i="3"/>
  <c r="G11" i="3"/>
  <c r="E12" i="3"/>
  <c r="Y11" i="3"/>
  <c r="R11" i="3"/>
  <c r="O3" i="2"/>
  <c r="N4" i="2"/>
  <c r="D12" i="3" l="1"/>
  <c r="W13" i="3"/>
  <c r="X12" i="3"/>
  <c r="L13" i="3"/>
  <c r="K14" i="3"/>
  <c r="S12" i="3"/>
  <c r="T11" i="3"/>
  <c r="G12" i="3"/>
  <c r="H11" i="3"/>
  <c r="I11" i="3"/>
  <c r="O15" i="3"/>
  <c r="P14" i="3"/>
  <c r="V14" i="3"/>
  <c r="U15" i="3"/>
  <c r="Y12" i="3"/>
  <c r="Z11" i="3"/>
  <c r="AA11" i="3"/>
  <c r="M14" i="3"/>
  <c r="N13" i="3"/>
  <c r="R13" i="3"/>
  <c r="Q14" i="3"/>
  <c r="D13" i="3"/>
  <c r="C14" i="3"/>
  <c r="B13" i="3"/>
  <c r="A14" i="3"/>
  <c r="N5" i="2"/>
  <c r="O4" i="2"/>
  <c r="F12" i="3"/>
  <c r="E13" i="3"/>
  <c r="S13" i="3" l="1"/>
  <c r="T12" i="3"/>
  <c r="X13" i="3"/>
  <c r="W14" i="3"/>
  <c r="K15" i="3"/>
  <c r="L14" i="3"/>
  <c r="N14" i="3"/>
  <c r="M15" i="3"/>
  <c r="O5" i="2"/>
  <c r="N6" i="2"/>
  <c r="D14" i="3"/>
  <c r="C15" i="3"/>
  <c r="R14" i="3"/>
  <c r="Q15" i="3"/>
  <c r="AB11" i="3"/>
  <c r="AC11" i="3"/>
  <c r="AA12" i="3"/>
  <c r="J11" i="3"/>
  <c r="I12" i="3"/>
  <c r="F13" i="3"/>
  <c r="E14" i="3"/>
  <c r="B14" i="3"/>
  <c r="A15" i="3"/>
  <c r="V15" i="3"/>
  <c r="U16" i="3"/>
  <c r="G13" i="3"/>
  <c r="H12" i="3"/>
  <c r="Z12" i="3"/>
  <c r="Y13" i="3"/>
  <c r="P15" i="3"/>
  <c r="O16" i="3"/>
  <c r="X14" i="3" l="1"/>
  <c r="W15" i="3"/>
  <c r="L15" i="3"/>
  <c r="K16" i="3"/>
  <c r="T13" i="3"/>
  <c r="S14" i="3"/>
  <c r="Q16" i="3"/>
  <c r="R15" i="3"/>
  <c r="N7" i="2"/>
  <c r="O6" i="2"/>
  <c r="V16" i="3"/>
  <c r="U17" i="3"/>
  <c r="F14" i="3"/>
  <c r="E15" i="3"/>
  <c r="AA13" i="3"/>
  <c r="AB12" i="3"/>
  <c r="M16" i="3"/>
  <c r="N15" i="3"/>
  <c r="Y14" i="3"/>
  <c r="Z13" i="3"/>
  <c r="H13" i="3"/>
  <c r="G14" i="3"/>
  <c r="O17" i="3"/>
  <c r="P16" i="3"/>
  <c r="AD11" i="3"/>
  <c r="AC12" i="3"/>
  <c r="D15" i="3"/>
  <c r="C16" i="3"/>
  <c r="A16" i="3"/>
  <c r="B15" i="3"/>
  <c r="J12" i="3"/>
  <c r="I13" i="3"/>
  <c r="T14" i="3" l="1"/>
  <c r="S15" i="3"/>
  <c r="X15" i="3"/>
  <c r="W16" i="3"/>
  <c r="L16" i="3"/>
  <c r="K17" i="3"/>
  <c r="AD12" i="3"/>
  <c r="AC13" i="3"/>
  <c r="U18" i="3"/>
  <c r="V17" i="3"/>
  <c r="B16" i="3"/>
  <c r="A17" i="3"/>
  <c r="P17" i="3"/>
  <c r="O18" i="3"/>
  <c r="Z14" i="3"/>
  <c r="Y15" i="3"/>
  <c r="AB13" i="3"/>
  <c r="AA14" i="3"/>
  <c r="R16" i="3"/>
  <c r="Q17" i="3"/>
  <c r="I14" i="3"/>
  <c r="J13" i="3"/>
  <c r="C17" i="3"/>
  <c r="D16" i="3"/>
  <c r="H14" i="3"/>
  <c r="G15" i="3"/>
  <c r="F15" i="3"/>
  <c r="E16" i="3"/>
  <c r="N16" i="3"/>
  <c r="M17" i="3"/>
  <c r="O7" i="2"/>
  <c r="N8" i="2"/>
  <c r="K18" i="3" l="1"/>
  <c r="L17" i="3"/>
  <c r="T15" i="3"/>
  <c r="S16" i="3"/>
  <c r="X16" i="3"/>
  <c r="W17" i="3"/>
  <c r="Q18" i="3"/>
  <c r="R17" i="3"/>
  <c r="Z15" i="3"/>
  <c r="Y16" i="3"/>
  <c r="D17" i="3"/>
  <c r="C18" i="3"/>
  <c r="N17" i="3"/>
  <c r="M18" i="3"/>
  <c r="H15" i="3"/>
  <c r="G16" i="3"/>
  <c r="A18" i="3"/>
  <c r="B17" i="3"/>
  <c r="N9" i="2"/>
  <c r="O8" i="2"/>
  <c r="F16" i="3"/>
  <c r="E17" i="3"/>
  <c r="AA15" i="3"/>
  <c r="AB14" i="3"/>
  <c r="P18" i="3"/>
  <c r="O19" i="3"/>
  <c r="AC14" i="3"/>
  <c r="AD13" i="3"/>
  <c r="J14" i="3"/>
  <c r="I15" i="3"/>
  <c r="V18" i="3"/>
  <c r="U19" i="3"/>
  <c r="X17" i="3" l="1"/>
  <c r="W18" i="3"/>
  <c r="S17" i="3"/>
  <c r="T16" i="3"/>
  <c r="K19" i="3"/>
  <c r="L18" i="3"/>
  <c r="P19" i="3"/>
  <c r="O20" i="3"/>
  <c r="N18" i="3"/>
  <c r="M19" i="3"/>
  <c r="B18" i="3"/>
  <c r="A19" i="3"/>
  <c r="J15" i="3"/>
  <c r="I16" i="3"/>
  <c r="Z16" i="3"/>
  <c r="Y17" i="3"/>
  <c r="U20" i="3"/>
  <c r="V19" i="3"/>
  <c r="E18" i="3"/>
  <c r="F17" i="3"/>
  <c r="H16" i="3"/>
  <c r="G17" i="3"/>
  <c r="C19" i="3"/>
  <c r="D18" i="3"/>
  <c r="AD14" i="3"/>
  <c r="AC15" i="3"/>
  <c r="AB15" i="3"/>
  <c r="AA16" i="3"/>
  <c r="O9" i="2"/>
  <c r="N10" i="2"/>
  <c r="R18" i="3"/>
  <c r="Q19" i="3"/>
  <c r="T17" i="3" l="1"/>
  <c r="S18" i="3"/>
  <c r="X18" i="3"/>
  <c r="W19" i="3"/>
  <c r="L19" i="3"/>
  <c r="K20" i="3"/>
  <c r="O21" i="3"/>
  <c r="P20" i="3"/>
  <c r="N11" i="2"/>
  <c r="O10" i="2"/>
  <c r="AC16" i="3"/>
  <c r="AD15" i="3"/>
  <c r="H17" i="3"/>
  <c r="G18" i="3"/>
  <c r="F18" i="3"/>
  <c r="E19" i="3"/>
  <c r="J16" i="3"/>
  <c r="I17" i="3"/>
  <c r="M20" i="3"/>
  <c r="N19" i="3"/>
  <c r="D19" i="3"/>
  <c r="C20" i="3"/>
  <c r="Z17" i="3"/>
  <c r="Y18" i="3"/>
  <c r="B19" i="3"/>
  <c r="A20" i="3"/>
  <c r="R19" i="3"/>
  <c r="Q20" i="3"/>
  <c r="AB16" i="3"/>
  <c r="AA17" i="3"/>
  <c r="V20" i="3"/>
  <c r="U21" i="3"/>
  <c r="L20" i="3" l="1"/>
  <c r="K21" i="3"/>
  <c r="T18" i="3"/>
  <c r="S19" i="3"/>
  <c r="X19" i="3"/>
  <c r="W20" i="3"/>
  <c r="B20" i="3"/>
  <c r="A21" i="3"/>
  <c r="D20" i="3"/>
  <c r="C21" i="3"/>
  <c r="N20" i="3"/>
  <c r="M21" i="3"/>
  <c r="O11" i="2"/>
  <c r="N12" i="2"/>
  <c r="AB17" i="3"/>
  <c r="AA18" i="3"/>
  <c r="G19" i="3"/>
  <c r="H18" i="3"/>
  <c r="V21" i="3"/>
  <c r="U22" i="3"/>
  <c r="R20" i="3"/>
  <c r="Q21" i="3"/>
  <c r="Z18" i="3"/>
  <c r="Y19" i="3"/>
  <c r="J17" i="3"/>
  <c r="I18" i="3"/>
  <c r="E20" i="3"/>
  <c r="F19" i="3"/>
  <c r="AD16" i="3"/>
  <c r="AC17" i="3"/>
  <c r="P21" i="3"/>
  <c r="O22" i="3"/>
  <c r="W21" i="3" l="1"/>
  <c r="X20" i="3"/>
  <c r="L21" i="3"/>
  <c r="K22" i="3"/>
  <c r="S20" i="3"/>
  <c r="T19" i="3"/>
  <c r="N21" i="3"/>
  <c r="M22" i="3"/>
  <c r="H19" i="3"/>
  <c r="G20" i="3"/>
  <c r="Q22" i="3"/>
  <c r="R21" i="3"/>
  <c r="AB18" i="3"/>
  <c r="AA19" i="3"/>
  <c r="A22" i="3"/>
  <c r="B21" i="3"/>
  <c r="F20" i="3"/>
  <c r="E21" i="3"/>
  <c r="AD17" i="3"/>
  <c r="AC18" i="3"/>
  <c r="J18" i="3"/>
  <c r="I19" i="3"/>
  <c r="Z19" i="3"/>
  <c r="Y20" i="3"/>
  <c r="V22" i="3"/>
  <c r="U23" i="3"/>
  <c r="N13" i="2"/>
  <c r="O12" i="2"/>
  <c r="D21" i="3"/>
  <c r="C22" i="3"/>
  <c r="P22" i="3"/>
  <c r="O23" i="3"/>
  <c r="K23" i="3" l="1"/>
  <c r="L22" i="3"/>
  <c r="T20" i="3"/>
  <c r="S21" i="3"/>
  <c r="X21" i="3"/>
  <c r="W22" i="3"/>
  <c r="U24" i="3"/>
  <c r="V23" i="3"/>
  <c r="F21" i="3"/>
  <c r="E22" i="3"/>
  <c r="G21" i="3"/>
  <c r="H20" i="3"/>
  <c r="C23" i="3"/>
  <c r="D22" i="3"/>
  <c r="J19" i="3"/>
  <c r="I20" i="3"/>
  <c r="AB19" i="3"/>
  <c r="AA20" i="3"/>
  <c r="P23" i="3"/>
  <c r="O24" i="3"/>
  <c r="Z20" i="3"/>
  <c r="Y21" i="3"/>
  <c r="AD18" i="3"/>
  <c r="AC19" i="3"/>
  <c r="N22" i="3"/>
  <c r="M23" i="3"/>
  <c r="O13" i="2"/>
  <c r="N14" i="2"/>
  <c r="B22" i="3"/>
  <c r="A23" i="3"/>
  <c r="R22" i="3"/>
  <c r="Q23" i="3"/>
  <c r="T21" i="3" l="1"/>
  <c r="S22" i="3"/>
  <c r="W23" i="3"/>
  <c r="X22" i="3"/>
  <c r="L23" i="3"/>
  <c r="K24" i="3"/>
  <c r="Q24" i="3"/>
  <c r="R23" i="3"/>
  <c r="AC20" i="3"/>
  <c r="AD19" i="3"/>
  <c r="AB20" i="3"/>
  <c r="AA21" i="3"/>
  <c r="D23" i="3"/>
  <c r="C24" i="3"/>
  <c r="H21" i="3"/>
  <c r="G22" i="3"/>
  <c r="V24" i="3"/>
  <c r="U25" i="3"/>
  <c r="N15" i="2"/>
  <c r="O14" i="2"/>
  <c r="O25" i="3"/>
  <c r="P24" i="3"/>
  <c r="M24" i="3"/>
  <c r="N23" i="3"/>
  <c r="Y22" i="3"/>
  <c r="Z21" i="3"/>
  <c r="J20" i="3"/>
  <c r="I21" i="3"/>
  <c r="F22" i="3"/>
  <c r="E23" i="3"/>
  <c r="A24" i="3"/>
  <c r="B23" i="3"/>
  <c r="L24" i="3" l="1"/>
  <c r="K25" i="3"/>
  <c r="S23" i="3"/>
  <c r="T22" i="3"/>
  <c r="W24" i="3"/>
  <c r="X23" i="3"/>
  <c r="U26" i="3"/>
  <c r="V25" i="3"/>
  <c r="C25" i="3"/>
  <c r="D24" i="3"/>
  <c r="Z22" i="3"/>
  <c r="Y23" i="3"/>
  <c r="P25" i="3"/>
  <c r="O26" i="3"/>
  <c r="AD20" i="3"/>
  <c r="AC21" i="3"/>
  <c r="E24" i="3"/>
  <c r="F23" i="3"/>
  <c r="I22" i="3"/>
  <c r="J21" i="3"/>
  <c r="H22" i="3"/>
  <c r="G23" i="3"/>
  <c r="AB21" i="3"/>
  <c r="AA22" i="3"/>
  <c r="B24" i="3"/>
  <c r="A25" i="3"/>
  <c r="N24" i="3"/>
  <c r="M25" i="3"/>
  <c r="O15" i="2"/>
  <c r="N16" i="2"/>
  <c r="R24" i="3"/>
  <c r="Q25" i="3"/>
  <c r="L25" i="3" l="1"/>
  <c r="K26" i="3"/>
  <c r="T23" i="3"/>
  <c r="S24" i="3"/>
  <c r="W25" i="3"/>
  <c r="X24" i="3"/>
  <c r="F24" i="3"/>
  <c r="E25" i="3"/>
  <c r="D25" i="3"/>
  <c r="C26" i="3"/>
  <c r="Q26" i="3"/>
  <c r="R25" i="3"/>
  <c r="AD21" i="3"/>
  <c r="AC22" i="3"/>
  <c r="Y24" i="3"/>
  <c r="Z23" i="3"/>
  <c r="J22" i="3"/>
  <c r="I23" i="3"/>
  <c r="V26" i="3"/>
  <c r="U27" i="3"/>
  <c r="M26" i="3"/>
  <c r="N25" i="3"/>
  <c r="AA23" i="3"/>
  <c r="AB22" i="3"/>
  <c r="N17" i="2"/>
  <c r="O16" i="2"/>
  <c r="A26" i="3"/>
  <c r="B25" i="3"/>
  <c r="H23" i="3"/>
  <c r="G24" i="3"/>
  <c r="O27" i="3"/>
  <c r="P26" i="3"/>
  <c r="K27" i="3" l="1"/>
  <c r="L26" i="3"/>
  <c r="S25" i="3"/>
  <c r="T24" i="3"/>
  <c r="X25" i="3"/>
  <c r="W26" i="3"/>
  <c r="I24" i="3"/>
  <c r="J23" i="3"/>
  <c r="AD22" i="3"/>
  <c r="AC23" i="3"/>
  <c r="P27" i="3"/>
  <c r="O28" i="3"/>
  <c r="B26" i="3"/>
  <c r="A27" i="3"/>
  <c r="AB23" i="3"/>
  <c r="AA24" i="3"/>
  <c r="N26" i="3"/>
  <c r="M27" i="3"/>
  <c r="C27" i="3"/>
  <c r="D26" i="3"/>
  <c r="G25" i="3"/>
  <c r="H24" i="3"/>
  <c r="U28" i="3"/>
  <c r="V27" i="3"/>
  <c r="E26" i="3"/>
  <c r="F25" i="3"/>
  <c r="N18" i="2"/>
  <c r="O17" i="2"/>
  <c r="Z24" i="3"/>
  <c r="Y25" i="3"/>
  <c r="R26" i="3"/>
  <c r="Q27" i="3"/>
  <c r="W27" i="3" l="1"/>
  <c r="X26" i="3"/>
  <c r="T25" i="3"/>
  <c r="S26" i="3"/>
  <c r="K28" i="3"/>
  <c r="L27" i="3"/>
  <c r="V28" i="3"/>
  <c r="U29" i="3"/>
  <c r="D27" i="3"/>
  <c r="C28" i="3"/>
  <c r="M28" i="3"/>
  <c r="N27" i="3"/>
  <c r="AC24" i="3"/>
  <c r="AD23" i="3"/>
  <c r="H25" i="3"/>
  <c r="G26" i="3"/>
  <c r="J24" i="3"/>
  <c r="I25" i="3"/>
  <c r="Q28" i="3"/>
  <c r="R27" i="3"/>
  <c r="A28" i="3"/>
  <c r="B27" i="3"/>
  <c r="N19" i="2"/>
  <c r="O18" i="2"/>
  <c r="F26" i="3"/>
  <c r="E27" i="3"/>
  <c r="Y26" i="3"/>
  <c r="Z25" i="3"/>
  <c r="AA25" i="3"/>
  <c r="AB24" i="3"/>
  <c r="O29" i="3"/>
  <c r="P28" i="3"/>
  <c r="T26" i="3" l="1"/>
  <c r="S27" i="3"/>
  <c r="L28" i="3"/>
  <c r="K29" i="3"/>
  <c r="X27" i="3"/>
  <c r="W28" i="3"/>
  <c r="E28" i="3"/>
  <c r="F27" i="3"/>
  <c r="G27" i="3"/>
  <c r="H26" i="3"/>
  <c r="V29" i="3"/>
  <c r="U30" i="3"/>
  <c r="B28" i="3"/>
  <c r="A29" i="3"/>
  <c r="R28" i="3"/>
  <c r="Q29" i="3"/>
  <c r="N28" i="3"/>
  <c r="M29" i="3"/>
  <c r="I26" i="3"/>
  <c r="J25" i="3"/>
  <c r="C29" i="3"/>
  <c r="D28" i="3"/>
  <c r="P29" i="3"/>
  <c r="O30" i="3"/>
  <c r="AB25" i="3"/>
  <c r="AA26" i="3"/>
  <c r="Z26" i="3"/>
  <c r="Y27" i="3"/>
  <c r="N20" i="2"/>
  <c r="O19" i="2"/>
  <c r="AD24" i="3"/>
  <c r="AC25" i="3"/>
  <c r="L29" i="3" l="1"/>
  <c r="K30" i="3"/>
  <c r="X28" i="3"/>
  <c r="W29" i="3"/>
  <c r="S28" i="3"/>
  <c r="T27" i="3"/>
  <c r="N21" i="2"/>
  <c r="O20" i="2"/>
  <c r="AC26" i="3"/>
  <c r="AD25" i="3"/>
  <c r="Z27" i="3"/>
  <c r="Y28" i="3"/>
  <c r="P30" i="3"/>
  <c r="O31" i="3"/>
  <c r="R29" i="3"/>
  <c r="Q30" i="3"/>
  <c r="V30" i="3"/>
  <c r="U31" i="3"/>
  <c r="D29" i="3"/>
  <c r="C30" i="3"/>
  <c r="F28" i="3"/>
  <c r="E29" i="3"/>
  <c r="AA27" i="3"/>
  <c r="AB26" i="3"/>
  <c r="N29" i="3"/>
  <c r="M30" i="3"/>
  <c r="B29" i="3"/>
  <c r="A30" i="3"/>
  <c r="J26" i="3"/>
  <c r="I27" i="3"/>
  <c r="H27" i="3"/>
  <c r="G28" i="3"/>
  <c r="X29" i="3" l="1"/>
  <c r="W30" i="3"/>
  <c r="L30" i="3"/>
  <c r="K31" i="3"/>
  <c r="S29" i="3"/>
  <c r="T28" i="3"/>
  <c r="G29" i="3"/>
  <c r="H28" i="3"/>
  <c r="N30" i="3"/>
  <c r="M31" i="3"/>
  <c r="D30" i="3"/>
  <c r="C31" i="3"/>
  <c r="R30" i="3"/>
  <c r="Q31" i="3"/>
  <c r="P31" i="3"/>
  <c r="O32" i="3"/>
  <c r="AB27" i="3"/>
  <c r="AA28" i="3"/>
  <c r="AD26" i="3"/>
  <c r="AC27" i="3"/>
  <c r="I28" i="3"/>
  <c r="J27" i="3"/>
  <c r="B30" i="3"/>
  <c r="A31" i="3"/>
  <c r="F29" i="3"/>
  <c r="E30" i="3"/>
  <c r="V31" i="3"/>
  <c r="U32" i="3"/>
  <c r="Z28" i="3"/>
  <c r="Y29" i="3"/>
  <c r="O21" i="2"/>
  <c r="N22" i="2"/>
  <c r="L31" i="3" l="1"/>
  <c r="K32" i="3"/>
  <c r="X30" i="3"/>
  <c r="W31" i="3"/>
  <c r="T29" i="3"/>
  <c r="S30" i="3"/>
  <c r="N23" i="2"/>
  <c r="O22" i="2"/>
  <c r="F30" i="3"/>
  <c r="E31" i="3"/>
  <c r="B31" i="3"/>
  <c r="A32" i="3"/>
  <c r="AD27" i="3"/>
  <c r="AC28" i="3"/>
  <c r="P32" i="3"/>
  <c r="O33" i="3"/>
  <c r="D31" i="3"/>
  <c r="C32" i="3"/>
  <c r="Z29" i="3"/>
  <c r="Y30" i="3"/>
  <c r="V32" i="3"/>
  <c r="U33" i="3"/>
  <c r="AB28" i="3"/>
  <c r="AA29" i="3"/>
  <c r="R31" i="3"/>
  <c r="Q32" i="3"/>
  <c r="N31" i="3"/>
  <c r="M32" i="3"/>
  <c r="J28" i="3"/>
  <c r="I29" i="3"/>
  <c r="H29" i="3"/>
  <c r="G30" i="3"/>
  <c r="W32" i="3" l="1"/>
  <c r="X31" i="3"/>
  <c r="T30" i="3"/>
  <c r="S31" i="3"/>
  <c r="K33" i="3"/>
  <c r="L32" i="3"/>
  <c r="J29" i="3"/>
  <c r="I30" i="3"/>
  <c r="H30" i="3"/>
  <c r="G31" i="3"/>
  <c r="N32" i="3"/>
  <c r="M33" i="3"/>
  <c r="AB29" i="3"/>
  <c r="AA30" i="3"/>
  <c r="V33" i="3"/>
  <c r="U34" i="3"/>
  <c r="P33" i="3"/>
  <c r="O34" i="3"/>
  <c r="B32" i="3"/>
  <c r="A33" i="3"/>
  <c r="R32" i="3"/>
  <c r="Q33" i="3"/>
  <c r="Z30" i="3"/>
  <c r="Y31" i="3"/>
  <c r="D32" i="3"/>
  <c r="C33" i="3"/>
  <c r="AD28" i="3"/>
  <c r="AC29" i="3"/>
  <c r="F31" i="3"/>
  <c r="E32" i="3"/>
  <c r="O23" i="2"/>
  <c r="N24" i="2"/>
  <c r="T31" i="3" l="1"/>
  <c r="S32" i="3"/>
  <c r="L33" i="3"/>
  <c r="K34" i="3"/>
  <c r="X32" i="3"/>
  <c r="W33" i="3"/>
  <c r="N25" i="2"/>
  <c r="O24" i="2"/>
  <c r="AD29" i="3"/>
  <c r="AC30" i="3"/>
  <c r="Z31" i="3"/>
  <c r="Y32" i="3"/>
  <c r="R33" i="3"/>
  <c r="Q34" i="3"/>
  <c r="B33" i="3"/>
  <c r="A34" i="3"/>
  <c r="AB30" i="3"/>
  <c r="AA31" i="3"/>
  <c r="H31" i="3"/>
  <c r="G32" i="3"/>
  <c r="F32" i="3"/>
  <c r="E33" i="3"/>
  <c r="D33" i="3"/>
  <c r="C34" i="3"/>
  <c r="P34" i="3"/>
  <c r="O35" i="3"/>
  <c r="V34" i="3"/>
  <c r="U35" i="3"/>
  <c r="N33" i="3"/>
  <c r="M34" i="3"/>
  <c r="J30" i="3"/>
  <c r="I31" i="3"/>
  <c r="X33" i="3" l="1"/>
  <c r="W34" i="3"/>
  <c r="S33" i="3"/>
  <c r="T32" i="3"/>
  <c r="L34" i="3"/>
  <c r="K35" i="3"/>
  <c r="J31" i="3"/>
  <c r="I32" i="3"/>
  <c r="V35" i="3"/>
  <c r="U36" i="3"/>
  <c r="D34" i="3"/>
  <c r="C35" i="3"/>
  <c r="H32" i="3"/>
  <c r="G33" i="3"/>
  <c r="R34" i="3"/>
  <c r="Q35" i="3"/>
  <c r="AD30" i="3"/>
  <c r="AC31" i="3"/>
  <c r="N34" i="3"/>
  <c r="M35" i="3"/>
  <c r="P35" i="3"/>
  <c r="O36" i="3"/>
  <c r="F33" i="3"/>
  <c r="E34" i="3"/>
  <c r="AB31" i="3"/>
  <c r="AA32" i="3"/>
  <c r="B34" i="3"/>
  <c r="A35" i="3"/>
  <c r="Z32" i="3"/>
  <c r="Y33" i="3"/>
  <c r="N26" i="2"/>
  <c r="O25" i="2"/>
  <c r="T33" i="3" l="1"/>
  <c r="S34" i="3"/>
  <c r="L35" i="3"/>
  <c r="K36" i="3"/>
  <c r="X34" i="3"/>
  <c r="W35" i="3"/>
  <c r="B35" i="3"/>
  <c r="A36" i="3"/>
  <c r="F34" i="3"/>
  <c r="E35" i="3"/>
  <c r="P36" i="3"/>
  <c r="O37" i="3"/>
  <c r="AD31" i="3"/>
  <c r="AC32" i="3"/>
  <c r="D35" i="3"/>
  <c r="C36" i="3"/>
  <c r="V36" i="3"/>
  <c r="U37" i="3"/>
  <c r="N27" i="2"/>
  <c r="O26" i="2"/>
  <c r="Z33" i="3"/>
  <c r="Y34" i="3"/>
  <c r="AB32" i="3"/>
  <c r="AA33" i="3"/>
  <c r="N35" i="3"/>
  <c r="M36" i="3"/>
  <c r="R35" i="3"/>
  <c r="Q36" i="3"/>
  <c r="H33" i="3"/>
  <c r="G34" i="3"/>
  <c r="J32" i="3"/>
  <c r="I33" i="3"/>
  <c r="L36" i="3" l="1"/>
  <c r="K37" i="3"/>
  <c r="X35" i="3"/>
  <c r="W36" i="3"/>
  <c r="T34" i="3"/>
  <c r="S35" i="3"/>
  <c r="H34" i="3"/>
  <c r="G35" i="3"/>
  <c r="N36" i="3"/>
  <c r="M37" i="3"/>
  <c r="AB33" i="3"/>
  <c r="AA34" i="3"/>
  <c r="D36" i="3"/>
  <c r="C37" i="3"/>
  <c r="AD32" i="3"/>
  <c r="AC33" i="3"/>
  <c r="F35" i="3"/>
  <c r="E36" i="3"/>
  <c r="J33" i="3"/>
  <c r="I34" i="3"/>
  <c r="O27" i="2"/>
  <c r="N28" i="2"/>
  <c r="R36" i="3"/>
  <c r="Q37" i="3"/>
  <c r="Z34" i="3"/>
  <c r="Y35" i="3"/>
  <c r="V37" i="3"/>
  <c r="U38" i="3"/>
  <c r="P37" i="3"/>
  <c r="O38" i="3"/>
  <c r="B36" i="3"/>
  <c r="A37" i="3"/>
  <c r="X36" i="3" l="1"/>
  <c r="W37" i="3"/>
  <c r="S36" i="3"/>
  <c r="T35" i="3"/>
  <c r="L37" i="3"/>
  <c r="K38" i="3"/>
  <c r="B37" i="3"/>
  <c r="A38" i="3"/>
  <c r="Z35" i="3"/>
  <c r="Y36" i="3"/>
  <c r="R37" i="3"/>
  <c r="Q38" i="3"/>
  <c r="N29" i="2"/>
  <c r="O28" i="2"/>
  <c r="F36" i="3"/>
  <c r="E37" i="3"/>
  <c r="D37" i="3"/>
  <c r="C38" i="3"/>
  <c r="N37" i="3"/>
  <c r="M38" i="3"/>
  <c r="P38" i="3"/>
  <c r="O39" i="3"/>
  <c r="V38" i="3"/>
  <c r="U39" i="3"/>
  <c r="J34" i="3"/>
  <c r="I35" i="3"/>
  <c r="AD33" i="3"/>
  <c r="AC34" i="3"/>
  <c r="AB34" i="3"/>
  <c r="AA35" i="3"/>
  <c r="H35" i="3"/>
  <c r="G36" i="3"/>
  <c r="S37" i="3" l="1"/>
  <c r="T36" i="3"/>
  <c r="L38" i="3"/>
  <c r="K39" i="3"/>
  <c r="X37" i="3"/>
  <c r="W38" i="3"/>
  <c r="H36" i="3"/>
  <c r="G37" i="3"/>
  <c r="AD34" i="3"/>
  <c r="AC35" i="3"/>
  <c r="V39" i="3"/>
  <c r="U40" i="3"/>
  <c r="N38" i="3"/>
  <c r="M39" i="3"/>
  <c r="F37" i="3"/>
  <c r="E38" i="3"/>
  <c r="R38" i="3"/>
  <c r="Q39" i="3"/>
  <c r="AB35" i="3"/>
  <c r="AA36" i="3"/>
  <c r="J35" i="3"/>
  <c r="I36" i="3"/>
  <c r="P39" i="3"/>
  <c r="O40" i="3"/>
  <c r="D38" i="3"/>
  <c r="C39" i="3"/>
  <c r="Z36" i="3"/>
  <c r="Y37" i="3"/>
  <c r="B38" i="3"/>
  <c r="A39" i="3"/>
  <c r="O29" i="2"/>
  <c r="N30" i="2"/>
  <c r="L39" i="3" l="1"/>
  <c r="K40" i="3"/>
  <c r="X38" i="3"/>
  <c r="W39" i="3"/>
  <c r="S38" i="3"/>
  <c r="T37" i="3"/>
  <c r="N31" i="2"/>
  <c r="O30" i="2"/>
  <c r="Z37" i="3"/>
  <c r="Y38" i="3"/>
  <c r="P40" i="3"/>
  <c r="O41" i="3"/>
  <c r="J36" i="3"/>
  <c r="I37" i="3"/>
  <c r="F38" i="3"/>
  <c r="E39" i="3"/>
  <c r="V40" i="3"/>
  <c r="U41" i="3"/>
  <c r="AD35" i="3"/>
  <c r="AC36" i="3"/>
  <c r="B39" i="3"/>
  <c r="A40" i="3"/>
  <c r="D39" i="3"/>
  <c r="C40" i="3"/>
  <c r="AB36" i="3"/>
  <c r="AA37" i="3"/>
  <c r="R39" i="3"/>
  <c r="Q40" i="3"/>
  <c r="N39" i="3"/>
  <c r="M40" i="3"/>
  <c r="H37" i="3"/>
  <c r="G38" i="3"/>
  <c r="X39" i="3" l="1"/>
  <c r="W40" i="3"/>
  <c r="L40" i="3"/>
  <c r="K41" i="3"/>
  <c r="T38" i="3"/>
  <c r="S39" i="3"/>
  <c r="H38" i="3"/>
  <c r="G39" i="3"/>
  <c r="N40" i="3"/>
  <c r="M41" i="3"/>
  <c r="AB37" i="3"/>
  <c r="AA38" i="3"/>
  <c r="D40" i="3"/>
  <c r="C41" i="3"/>
  <c r="AD36" i="3"/>
  <c r="AC37" i="3"/>
  <c r="F39" i="3"/>
  <c r="E40" i="3"/>
  <c r="J37" i="3"/>
  <c r="I38" i="3"/>
  <c r="Z38" i="3"/>
  <c r="Y39" i="3"/>
  <c r="R40" i="3"/>
  <c r="Q41" i="3"/>
  <c r="B40" i="3"/>
  <c r="A41" i="3"/>
  <c r="V41" i="3"/>
  <c r="U42" i="3"/>
  <c r="P41" i="3"/>
  <c r="O42" i="3"/>
  <c r="O31" i="2"/>
  <c r="N32" i="2"/>
  <c r="L41" i="3" l="1"/>
  <c r="K42" i="3"/>
  <c r="T39" i="3"/>
  <c r="S40" i="3"/>
  <c r="X40" i="3"/>
  <c r="W41" i="3"/>
  <c r="N33" i="2"/>
  <c r="O32" i="2"/>
  <c r="B41" i="3"/>
  <c r="A42" i="3"/>
  <c r="R41" i="3"/>
  <c r="Q42" i="3"/>
  <c r="Z39" i="3"/>
  <c r="Y40" i="3"/>
  <c r="F40" i="3"/>
  <c r="E41" i="3"/>
  <c r="D41" i="3"/>
  <c r="C42" i="3"/>
  <c r="N41" i="3"/>
  <c r="M42" i="3"/>
  <c r="P42" i="3"/>
  <c r="O43" i="3"/>
  <c r="V42" i="3"/>
  <c r="U43" i="3"/>
  <c r="J38" i="3"/>
  <c r="I39" i="3"/>
  <c r="AD37" i="3"/>
  <c r="AC38" i="3"/>
  <c r="AB38" i="3"/>
  <c r="AA39" i="3"/>
  <c r="H39" i="3"/>
  <c r="G40" i="3"/>
  <c r="T40" i="3" l="1"/>
  <c r="S41" i="3"/>
  <c r="W42" i="3"/>
  <c r="X41" i="3"/>
  <c r="L42" i="3"/>
  <c r="K43" i="3"/>
  <c r="H40" i="3"/>
  <c r="G41" i="3"/>
  <c r="AD38" i="3"/>
  <c r="AC39" i="3"/>
  <c r="V43" i="3"/>
  <c r="U44" i="3"/>
  <c r="N42" i="3"/>
  <c r="M43" i="3"/>
  <c r="F41" i="3"/>
  <c r="E42" i="3"/>
  <c r="R42" i="3"/>
  <c r="Q43" i="3"/>
  <c r="AB39" i="3"/>
  <c r="AA40" i="3"/>
  <c r="J39" i="3"/>
  <c r="I40" i="3"/>
  <c r="P43" i="3"/>
  <c r="O44" i="3"/>
  <c r="D42" i="3"/>
  <c r="C43" i="3"/>
  <c r="Z40" i="3"/>
  <c r="Y41" i="3"/>
  <c r="B42" i="3"/>
  <c r="A43" i="3"/>
  <c r="N34" i="2"/>
  <c r="O33" i="2"/>
  <c r="W43" i="3" l="1"/>
  <c r="X42" i="3"/>
  <c r="L43" i="3"/>
  <c r="K44" i="3"/>
  <c r="S42" i="3"/>
  <c r="T41" i="3"/>
  <c r="D43" i="3"/>
  <c r="C44" i="3"/>
  <c r="AB40" i="3"/>
  <c r="AA41" i="3"/>
  <c r="N43" i="3"/>
  <c r="M44" i="3"/>
  <c r="Z41" i="3"/>
  <c r="Y42" i="3"/>
  <c r="P44" i="3"/>
  <c r="O45" i="3"/>
  <c r="J40" i="3"/>
  <c r="I41" i="3"/>
  <c r="F42" i="3"/>
  <c r="E43" i="3"/>
  <c r="V44" i="3"/>
  <c r="U45" i="3"/>
  <c r="AD39" i="3"/>
  <c r="AC40" i="3"/>
  <c r="B43" i="3"/>
  <c r="A44" i="3"/>
  <c r="R43" i="3"/>
  <c r="Q44" i="3"/>
  <c r="H41" i="3"/>
  <c r="G42" i="3"/>
  <c r="N35" i="2"/>
  <c r="O34" i="2"/>
  <c r="L44" i="3" l="1"/>
  <c r="K45" i="3"/>
  <c r="T42" i="3"/>
  <c r="S43" i="3"/>
  <c r="X43" i="3"/>
  <c r="W44" i="3"/>
  <c r="O35" i="2"/>
  <c r="N36" i="2"/>
  <c r="H42" i="3"/>
  <c r="G43" i="3"/>
  <c r="AD40" i="3"/>
  <c r="AC41" i="3"/>
  <c r="F43" i="3"/>
  <c r="E44" i="3"/>
  <c r="J41" i="3"/>
  <c r="I42" i="3"/>
  <c r="Z42" i="3"/>
  <c r="Y43" i="3"/>
  <c r="AB41" i="3"/>
  <c r="AA42" i="3"/>
  <c r="R44" i="3"/>
  <c r="Q45" i="3"/>
  <c r="B44" i="3"/>
  <c r="A45" i="3"/>
  <c r="V45" i="3"/>
  <c r="U46" i="3"/>
  <c r="P45" i="3"/>
  <c r="O46" i="3"/>
  <c r="N44" i="3"/>
  <c r="M45" i="3"/>
  <c r="D44" i="3"/>
  <c r="C45" i="3"/>
  <c r="W45" i="3" l="1"/>
  <c r="X44" i="3"/>
  <c r="L45" i="3"/>
  <c r="K46" i="3"/>
  <c r="T43" i="3"/>
  <c r="S44" i="3"/>
  <c r="D45" i="3"/>
  <c r="C46" i="3"/>
  <c r="P46" i="3"/>
  <c r="O47" i="3"/>
  <c r="V46" i="3"/>
  <c r="U47" i="3"/>
  <c r="R45" i="3"/>
  <c r="Q46" i="3"/>
  <c r="Z43" i="3"/>
  <c r="Y44" i="3"/>
  <c r="F44" i="3"/>
  <c r="E45" i="3"/>
  <c r="N45" i="3"/>
  <c r="M46" i="3"/>
  <c r="B45" i="3"/>
  <c r="A46" i="3"/>
  <c r="AB42" i="3"/>
  <c r="AA43" i="3"/>
  <c r="J42" i="3"/>
  <c r="I43" i="3"/>
  <c r="AD41" i="3"/>
  <c r="AC42" i="3"/>
  <c r="H43" i="3"/>
  <c r="G44" i="3"/>
  <c r="N37" i="2"/>
  <c r="O36" i="2"/>
  <c r="T44" i="3" l="1"/>
  <c r="S45" i="3"/>
  <c r="L46" i="3"/>
  <c r="K47" i="3"/>
  <c r="X45" i="3"/>
  <c r="W46" i="3"/>
  <c r="AD42" i="3"/>
  <c r="AC43" i="3"/>
  <c r="AB43" i="3"/>
  <c r="AA44" i="3"/>
  <c r="F45" i="3"/>
  <c r="E46" i="3"/>
  <c r="R46" i="3"/>
  <c r="Q47" i="3"/>
  <c r="P47" i="3"/>
  <c r="O48" i="3"/>
  <c r="N38" i="2"/>
  <c r="O37" i="2"/>
  <c r="H44" i="3"/>
  <c r="G45" i="3"/>
  <c r="J43" i="3"/>
  <c r="I44" i="3"/>
  <c r="B46" i="3"/>
  <c r="A47" i="3"/>
  <c r="N46" i="3"/>
  <c r="M47" i="3"/>
  <c r="Z44" i="3"/>
  <c r="Y45" i="3"/>
  <c r="V47" i="3"/>
  <c r="U48" i="3"/>
  <c r="D46" i="3"/>
  <c r="C47" i="3"/>
  <c r="K48" i="3" l="1"/>
  <c r="L47" i="3"/>
  <c r="X46" i="3"/>
  <c r="W47" i="3"/>
  <c r="T45" i="3"/>
  <c r="S46" i="3"/>
  <c r="N39" i="2"/>
  <c r="O38" i="2"/>
  <c r="D47" i="3"/>
  <c r="C48" i="3"/>
  <c r="Z45" i="3"/>
  <c r="Y46" i="3"/>
  <c r="N47" i="3"/>
  <c r="M48" i="3"/>
  <c r="J44" i="3"/>
  <c r="I45" i="3"/>
  <c r="P48" i="3"/>
  <c r="O49" i="3"/>
  <c r="F46" i="3"/>
  <c r="E47" i="3"/>
  <c r="AB44" i="3"/>
  <c r="AA45" i="3"/>
  <c r="U49" i="3"/>
  <c r="V48" i="3"/>
  <c r="B47" i="3"/>
  <c r="A48" i="3"/>
  <c r="H45" i="3"/>
  <c r="G46" i="3"/>
  <c r="R47" i="3"/>
  <c r="Q48" i="3"/>
  <c r="AD43" i="3"/>
  <c r="AC44" i="3"/>
  <c r="X47" i="3" l="1"/>
  <c r="W48" i="3"/>
  <c r="S47" i="3"/>
  <c r="T46" i="3"/>
  <c r="K49" i="3"/>
  <c r="L48" i="3"/>
  <c r="AD44" i="3"/>
  <c r="AC45" i="3"/>
  <c r="Q49" i="3"/>
  <c r="R48" i="3"/>
  <c r="B48" i="3"/>
  <c r="A49" i="3"/>
  <c r="F47" i="3"/>
  <c r="E48" i="3"/>
  <c r="M49" i="3"/>
  <c r="N48" i="3"/>
  <c r="D48" i="3"/>
  <c r="C49" i="3"/>
  <c r="V49" i="3"/>
  <c r="U50" i="3"/>
  <c r="H46" i="3"/>
  <c r="G47" i="3"/>
  <c r="AB45" i="3"/>
  <c r="AA46" i="3"/>
  <c r="O50" i="3"/>
  <c r="P49" i="3"/>
  <c r="J45" i="3"/>
  <c r="I46" i="3"/>
  <c r="Z46" i="3"/>
  <c r="Y47" i="3"/>
  <c r="O39" i="2"/>
  <c r="N40" i="2"/>
  <c r="T47" i="3" l="1"/>
  <c r="S48" i="3"/>
  <c r="X48" i="3"/>
  <c r="W49" i="3"/>
  <c r="K50" i="3"/>
  <c r="L49" i="3"/>
  <c r="N41" i="2"/>
  <c r="O40" i="2"/>
  <c r="Z47" i="3"/>
  <c r="Y48" i="3"/>
  <c r="C50" i="3"/>
  <c r="D49" i="3"/>
  <c r="F48" i="3"/>
  <c r="E49" i="3"/>
  <c r="R49" i="3"/>
  <c r="Q50" i="3"/>
  <c r="P50" i="3"/>
  <c r="O51" i="3"/>
  <c r="J46" i="3"/>
  <c r="I47" i="3"/>
  <c r="AB46" i="3"/>
  <c r="AA47" i="3"/>
  <c r="H47" i="3"/>
  <c r="G48" i="3"/>
  <c r="U51" i="3"/>
  <c r="V50" i="3"/>
  <c r="B49" i="3"/>
  <c r="A50" i="3"/>
  <c r="AD45" i="3"/>
  <c r="AC46" i="3"/>
  <c r="N49" i="3"/>
  <c r="M50" i="3"/>
  <c r="W50" i="3" l="1"/>
  <c r="X49" i="3"/>
  <c r="T48" i="3"/>
  <c r="S49" i="3"/>
  <c r="L50" i="3"/>
  <c r="K51" i="3"/>
  <c r="M51" i="3"/>
  <c r="N50" i="3"/>
  <c r="A51" i="3"/>
  <c r="B50" i="3"/>
  <c r="H48" i="3"/>
  <c r="G49" i="3"/>
  <c r="J47" i="3"/>
  <c r="I48" i="3"/>
  <c r="O52" i="3"/>
  <c r="P51" i="3"/>
  <c r="F49" i="3"/>
  <c r="E50" i="3"/>
  <c r="Y49" i="3"/>
  <c r="Z48" i="3"/>
  <c r="AB47" i="3"/>
  <c r="AA48" i="3"/>
  <c r="Q51" i="3"/>
  <c r="R50" i="3"/>
  <c r="AD46" i="3"/>
  <c r="AC47" i="3"/>
  <c r="V51" i="3"/>
  <c r="U52" i="3"/>
  <c r="D50" i="3"/>
  <c r="C51" i="3"/>
  <c r="N42" i="2"/>
  <c r="O41" i="2"/>
  <c r="S50" i="3" l="1"/>
  <c r="T49" i="3"/>
  <c r="K52" i="3"/>
  <c r="L51" i="3"/>
  <c r="X50" i="3"/>
  <c r="W51" i="3"/>
  <c r="C52" i="3"/>
  <c r="D51" i="3"/>
  <c r="AD47" i="3"/>
  <c r="AC48" i="3"/>
  <c r="AB48" i="3"/>
  <c r="AA49" i="3"/>
  <c r="G50" i="3"/>
  <c r="H49" i="3"/>
  <c r="N43" i="2"/>
  <c r="O42" i="2"/>
  <c r="Z49" i="3"/>
  <c r="Y50" i="3"/>
  <c r="P52" i="3"/>
  <c r="O53" i="3"/>
  <c r="N51" i="3"/>
  <c r="M52" i="3"/>
  <c r="U53" i="3"/>
  <c r="V52" i="3"/>
  <c r="E51" i="3"/>
  <c r="F50" i="3"/>
  <c r="I49" i="3"/>
  <c r="J48" i="3"/>
  <c r="R51" i="3"/>
  <c r="Q52" i="3"/>
  <c r="B51" i="3"/>
  <c r="A52" i="3"/>
  <c r="L52" i="3" l="1"/>
  <c r="K53" i="3"/>
  <c r="W52" i="3"/>
  <c r="X51" i="3"/>
  <c r="S51" i="3"/>
  <c r="T50" i="3"/>
  <c r="A53" i="3"/>
  <c r="B52" i="3"/>
  <c r="M53" i="3"/>
  <c r="N52" i="3"/>
  <c r="Y51" i="3"/>
  <c r="Z50" i="3"/>
  <c r="AC49" i="3"/>
  <c r="AD48" i="3"/>
  <c r="F51" i="3"/>
  <c r="E52" i="3"/>
  <c r="V53" i="3"/>
  <c r="U54" i="3"/>
  <c r="H50" i="3"/>
  <c r="G51" i="3"/>
  <c r="AA50" i="3"/>
  <c r="AB49" i="3"/>
  <c r="Q53" i="3"/>
  <c r="R52" i="3"/>
  <c r="O54" i="3"/>
  <c r="P53" i="3"/>
  <c r="J49" i="3"/>
  <c r="I50" i="3"/>
  <c r="O43" i="2"/>
  <c r="N44" i="2"/>
  <c r="D52" i="3"/>
  <c r="C53" i="3"/>
  <c r="W53" i="3" l="1"/>
  <c r="X52" i="3"/>
  <c r="K54" i="3"/>
  <c r="L53" i="3"/>
  <c r="S52" i="3"/>
  <c r="T51" i="3"/>
  <c r="N45" i="2"/>
  <c r="O44" i="2"/>
  <c r="P54" i="3"/>
  <c r="O55" i="3"/>
  <c r="Z51" i="3"/>
  <c r="Y52" i="3"/>
  <c r="C54" i="3"/>
  <c r="D53" i="3"/>
  <c r="I51" i="3"/>
  <c r="J50" i="3"/>
  <c r="G52" i="3"/>
  <c r="H51" i="3"/>
  <c r="E53" i="3"/>
  <c r="F52" i="3"/>
  <c r="AB50" i="3"/>
  <c r="AA51" i="3"/>
  <c r="R53" i="3"/>
  <c r="Q54" i="3"/>
  <c r="AD49" i="3"/>
  <c r="AC50" i="3"/>
  <c r="N53" i="3"/>
  <c r="M54" i="3"/>
  <c r="U55" i="3"/>
  <c r="V54" i="3"/>
  <c r="B53" i="3"/>
  <c r="A54" i="3"/>
  <c r="K55" i="3" l="1"/>
  <c r="L54" i="3"/>
  <c r="T52" i="3"/>
  <c r="S53" i="3"/>
  <c r="W54" i="3"/>
  <c r="X53" i="3"/>
  <c r="A55" i="3"/>
  <c r="B54" i="3"/>
  <c r="AC51" i="3"/>
  <c r="AD50" i="3"/>
  <c r="AA52" i="3"/>
  <c r="AB51" i="3"/>
  <c r="O56" i="3"/>
  <c r="P55" i="3"/>
  <c r="F53" i="3"/>
  <c r="E54" i="3"/>
  <c r="J51" i="3"/>
  <c r="I52" i="3"/>
  <c r="D54" i="3"/>
  <c r="C55" i="3"/>
  <c r="Q55" i="3"/>
  <c r="R54" i="3"/>
  <c r="Y53" i="3"/>
  <c r="Z52" i="3"/>
  <c r="M55" i="3"/>
  <c r="N54" i="3"/>
  <c r="V55" i="3"/>
  <c r="U56" i="3"/>
  <c r="H52" i="3"/>
  <c r="G53" i="3"/>
  <c r="O45" i="2"/>
  <c r="N46" i="2"/>
  <c r="T53" i="3" l="1"/>
  <c r="S54" i="3"/>
  <c r="W55" i="3"/>
  <c r="X54" i="3"/>
  <c r="L55" i="3"/>
  <c r="K56" i="3"/>
  <c r="N47" i="2"/>
  <c r="O46" i="2"/>
  <c r="G54" i="3"/>
  <c r="H53" i="3"/>
  <c r="U57" i="3"/>
  <c r="V56" i="3"/>
  <c r="C56" i="3"/>
  <c r="D55" i="3"/>
  <c r="E55" i="3"/>
  <c r="F54" i="3"/>
  <c r="Z53" i="3"/>
  <c r="Y54" i="3"/>
  <c r="P56" i="3"/>
  <c r="O57" i="3"/>
  <c r="AD51" i="3"/>
  <c r="AC52" i="3"/>
  <c r="I53" i="3"/>
  <c r="J52" i="3"/>
  <c r="N55" i="3"/>
  <c r="M56" i="3"/>
  <c r="R55" i="3"/>
  <c r="Q56" i="3"/>
  <c r="AB52" i="3"/>
  <c r="AA53" i="3"/>
  <c r="B55" i="3"/>
  <c r="A56" i="3"/>
  <c r="X55" i="3" l="1"/>
  <c r="W56" i="3"/>
  <c r="K57" i="3"/>
  <c r="L56" i="3"/>
  <c r="T54" i="3"/>
  <c r="S55" i="3"/>
  <c r="A57" i="3"/>
  <c r="B56" i="3"/>
  <c r="Q57" i="3"/>
  <c r="R56" i="3"/>
  <c r="AC53" i="3"/>
  <c r="AD52" i="3"/>
  <c r="Y55" i="3"/>
  <c r="Z54" i="3"/>
  <c r="D56" i="3"/>
  <c r="C57" i="3"/>
  <c r="H54" i="3"/>
  <c r="G55" i="3"/>
  <c r="M57" i="3"/>
  <c r="N56" i="3"/>
  <c r="AA54" i="3"/>
  <c r="AB53" i="3"/>
  <c r="O58" i="3"/>
  <c r="P57" i="3"/>
  <c r="J53" i="3"/>
  <c r="I54" i="3"/>
  <c r="F55" i="3"/>
  <c r="E56" i="3"/>
  <c r="V57" i="3"/>
  <c r="U58" i="3"/>
  <c r="O47" i="2"/>
  <c r="N48" i="2"/>
  <c r="S56" i="3" l="1"/>
  <c r="T55" i="3"/>
  <c r="X56" i="3"/>
  <c r="W57" i="3"/>
  <c r="K58" i="3"/>
  <c r="L57" i="3"/>
  <c r="U59" i="3"/>
  <c r="V58" i="3"/>
  <c r="I55" i="3"/>
  <c r="J54" i="3"/>
  <c r="C58" i="3"/>
  <c r="D57" i="3"/>
  <c r="P58" i="3"/>
  <c r="O59" i="3"/>
  <c r="N57" i="3"/>
  <c r="M58" i="3"/>
  <c r="Z55" i="3"/>
  <c r="Y56" i="3"/>
  <c r="R57" i="3"/>
  <c r="Q58" i="3"/>
  <c r="N49" i="2"/>
  <c r="O48" i="2"/>
  <c r="E57" i="3"/>
  <c r="F56" i="3"/>
  <c r="G56" i="3"/>
  <c r="H55" i="3"/>
  <c r="AB54" i="3"/>
  <c r="AA55" i="3"/>
  <c r="AD53" i="3"/>
  <c r="AC54" i="3"/>
  <c r="B57" i="3"/>
  <c r="A58" i="3"/>
  <c r="W58" i="3" l="1"/>
  <c r="X57" i="3"/>
  <c r="K59" i="3"/>
  <c r="L58" i="3"/>
  <c r="S57" i="3"/>
  <c r="T56" i="3"/>
  <c r="AA56" i="3"/>
  <c r="AB55" i="3"/>
  <c r="Q59" i="3"/>
  <c r="R58" i="3"/>
  <c r="D58" i="3"/>
  <c r="C59" i="3"/>
  <c r="Y57" i="3"/>
  <c r="Z56" i="3"/>
  <c r="O60" i="3"/>
  <c r="P60" i="3" s="1"/>
  <c r="P59" i="3"/>
  <c r="H56" i="3"/>
  <c r="G57" i="3"/>
  <c r="AC55" i="3"/>
  <c r="AD54" i="3"/>
  <c r="N50" i="2"/>
  <c r="O49" i="2"/>
  <c r="J55" i="3"/>
  <c r="I56" i="3"/>
  <c r="A59" i="3"/>
  <c r="B58" i="3"/>
  <c r="M59" i="3"/>
  <c r="N58" i="3"/>
  <c r="F57" i="3"/>
  <c r="E58" i="3"/>
  <c r="V59" i="3"/>
  <c r="U60" i="3"/>
  <c r="V60" i="3" s="1"/>
  <c r="K60" i="3" l="1"/>
  <c r="L60" i="3" s="1"/>
  <c r="L59" i="3"/>
  <c r="S58" i="3"/>
  <c r="T57" i="3"/>
  <c r="X58" i="3"/>
  <c r="W59" i="3"/>
  <c r="I57" i="3"/>
  <c r="J56" i="3"/>
  <c r="G58" i="3"/>
  <c r="H57" i="3"/>
  <c r="N59" i="3"/>
  <c r="M60" i="3"/>
  <c r="N60" i="3" s="1"/>
  <c r="Z57" i="3"/>
  <c r="Y58" i="3"/>
  <c r="R59" i="3"/>
  <c r="Q60" i="3"/>
  <c r="R60" i="3" s="1"/>
  <c r="E59" i="3"/>
  <c r="F58" i="3"/>
  <c r="C60" i="3"/>
  <c r="D60" i="3" s="1"/>
  <c r="D59" i="3"/>
  <c r="B59" i="3"/>
  <c r="A60" i="3"/>
  <c r="B60" i="3" s="1"/>
  <c r="N51" i="2"/>
  <c r="O50" i="2"/>
  <c r="AD55" i="3"/>
  <c r="AC56" i="3"/>
  <c r="AB56" i="3"/>
  <c r="AA57" i="3"/>
  <c r="T58" i="3" l="1"/>
  <c r="S59" i="3"/>
  <c r="W60" i="3"/>
  <c r="X60" i="3" s="1"/>
  <c r="X59" i="3"/>
  <c r="N52" i="2"/>
  <c r="O51" i="2"/>
  <c r="AC57" i="3"/>
  <c r="AD56" i="3"/>
  <c r="Y59" i="3"/>
  <c r="Z58" i="3"/>
  <c r="AA58" i="3"/>
  <c r="AB57" i="3"/>
  <c r="F59" i="3"/>
  <c r="E60" i="3"/>
  <c r="F60" i="3" s="1"/>
  <c r="H58" i="3"/>
  <c r="G59" i="3"/>
  <c r="J57" i="3"/>
  <c r="I58" i="3"/>
  <c r="S60" i="3" l="1"/>
  <c r="T60" i="3" s="1"/>
  <c r="T59" i="3"/>
  <c r="I59" i="3"/>
  <c r="J58" i="3"/>
  <c r="G60" i="3"/>
  <c r="H60" i="3" s="1"/>
  <c r="H59" i="3"/>
  <c r="AB58" i="3"/>
  <c r="AA59" i="3"/>
  <c r="AD57" i="3"/>
  <c r="AC58" i="3"/>
  <c r="Z59" i="3"/>
  <c r="Y60" i="3"/>
  <c r="Z60" i="3" s="1"/>
  <c r="N53" i="2"/>
  <c r="O52" i="2"/>
  <c r="AC59" i="3" l="1"/>
  <c r="AD58" i="3"/>
  <c r="O53" i="2"/>
  <c r="N54" i="2"/>
  <c r="AA60" i="3"/>
  <c r="AB60" i="3" s="1"/>
  <c r="AB59" i="3"/>
  <c r="J59" i="3"/>
  <c r="I60" i="3"/>
  <c r="J60" i="3" s="1"/>
  <c r="N55" i="2" l="1"/>
  <c r="O54" i="2"/>
  <c r="AD59" i="3"/>
  <c r="AC60" i="3"/>
  <c r="AD60" i="3" s="1"/>
  <c r="O55" i="2" l="1"/>
  <c r="N56" i="2"/>
  <c r="N57" i="2" l="1"/>
  <c r="O56" i="2"/>
  <c r="N58" i="2" l="1"/>
  <c r="O57" i="2"/>
  <c r="N59" i="2" l="1"/>
  <c r="O58" i="2"/>
  <c r="O59" i="2" l="1"/>
  <c r="N60" i="2"/>
  <c r="N61" i="2" l="1"/>
  <c r="O60" i="2"/>
  <c r="N62" i="2" l="1"/>
  <c r="O61" i="2"/>
  <c r="N63" i="2" l="1"/>
  <c r="O62" i="2"/>
  <c r="O63" i="2" l="1"/>
  <c r="N64" i="2"/>
  <c r="N65" i="2" l="1"/>
  <c r="O64" i="2"/>
  <c r="N66" i="2" l="1"/>
  <c r="O65" i="2"/>
  <c r="N67" i="2" l="1"/>
  <c r="O66" i="2"/>
  <c r="O67" i="2" l="1"/>
  <c r="N68" i="2"/>
  <c r="N69" i="2" l="1"/>
  <c r="O68" i="2"/>
  <c r="N70" i="2" l="1"/>
  <c r="O69" i="2"/>
  <c r="N71" i="2" l="1"/>
  <c r="O70" i="2"/>
  <c r="O71" i="2" l="1"/>
  <c r="N72" i="2"/>
  <c r="O72" i="2" s="1"/>
  <c r="S11" i="2" l="1"/>
  <c r="S7" i="2"/>
  <c r="S3" i="2"/>
</calcChain>
</file>

<file path=xl/sharedStrings.xml><?xml version="1.0" encoding="utf-8"?>
<sst xmlns="http://schemas.openxmlformats.org/spreadsheetml/2006/main" count="70" uniqueCount="30">
  <si>
    <t>Z Calculation Spreadsheet</t>
  </si>
  <si>
    <t>The following Excel sheets help convert between yield, probability</t>
  </si>
  <si>
    <t>of a defect (p(d)), and Z.  To access a sheet, left click on the sheet</t>
  </si>
  <si>
    <t>name at the bottom left corner of the screen.</t>
  </si>
  <si>
    <t xml:space="preserve">Sheet "z_calculator" : given Z, yield, or p(d), this sheet returns the </t>
  </si>
  <si>
    <t>other parameters. Enter data in yellow cells only.</t>
  </si>
  <si>
    <t xml:space="preserve">Sheet "z_table": print this sheet to have a lookup table to convert </t>
  </si>
  <si>
    <t>between Z, yield, p(d), and dpmo.</t>
  </si>
  <si>
    <t>Sheet "Abridged Table": print this sheet to have a lookup table to</t>
  </si>
  <si>
    <t>convert from long term yield data directly to process</t>
  </si>
  <si>
    <r>
      <t>capability (Zst).  This assumes a 1.5</t>
    </r>
    <r>
      <rPr>
        <sz val="18"/>
        <rFont val="Symbol"/>
        <family val="1"/>
        <charset val="2"/>
      </rPr>
      <t>s</t>
    </r>
    <r>
      <rPr>
        <sz val="18"/>
        <rFont val="Arial"/>
        <family val="2"/>
      </rPr>
      <t xml:space="preserve"> shift.</t>
    </r>
  </si>
  <si>
    <t>Input</t>
  </si>
  <si>
    <t>Outputs</t>
  </si>
  <si>
    <t>mean</t>
  </si>
  <si>
    <t>x</t>
  </si>
  <si>
    <t>pdf</t>
  </si>
  <si>
    <t>Z</t>
  </si>
  <si>
    <t>sigma</t>
  </si>
  <si>
    <t>Z1</t>
  </si>
  <si>
    <t>p(d)</t>
  </si>
  <si>
    <t>Yield</t>
  </si>
  <si>
    <t>Z2</t>
  </si>
  <si>
    <t>P(d) area</t>
  </si>
  <si>
    <t>ppm (area)</t>
  </si>
  <si>
    <t>Abridged Process Sigma Conversion Table</t>
  </si>
  <si>
    <t>note: subtract 1.5 to get long term z(process sigma)</t>
  </si>
  <si>
    <t>Process</t>
  </si>
  <si>
    <t>Defects Per</t>
  </si>
  <si>
    <t>Long Term Yield</t>
  </si>
  <si>
    <t>Sigma (Zst)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</si>
</sst>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0000"/>
    <numFmt numFmtId="165" formatCode="0.000000"/>
    <numFmt numFmtId="166" formatCode="0.00000%"/>
    <numFmt numFmtId="167" formatCode="#,##0.0"/>
    <numFmt numFmtId="168" formatCode="0.0000%"/>
    <numFmt numFmtId="169" formatCode="0.000%"/>
    <numFmt numFmtId="170" formatCode="0.000"/>
    <numFmt numFmtId="171" formatCode="0.0000"/>
    <numFmt numFmtId="172" formatCode="0.00000"/>
    <numFmt numFmtId="173" formatCode="0.0"/>
  </numFmts>
  <fonts count="16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8"/>
      <name val="Symbol"/>
      <family val="1"/>
      <charset val="2"/>
    </font>
    <font>
      <sz val="22"/>
      <name val="Arial"/>
      <family val="2"/>
    </font>
    <font>
      <b/>
      <i/>
      <sz val="12"/>
      <color indexed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1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65" fontId="5" fillId="0" borderId="0" xfId="0" applyNumberFormat="1" applyFont="1"/>
    <xf numFmtId="2" fontId="6" fillId="0" borderId="0" xfId="0" applyNumberFormat="1" applyFont="1"/>
    <xf numFmtId="0" fontId="5" fillId="0" borderId="0" xfId="0" applyFont="1"/>
    <xf numFmtId="0" fontId="5" fillId="0" borderId="1" xfId="0" applyFont="1" applyBorder="1"/>
    <xf numFmtId="2" fontId="6" fillId="0" borderId="0" xfId="0" applyNumberFormat="1" applyFont="1" applyBorder="1"/>
    <xf numFmtId="165" fontId="5" fillId="0" borderId="0" xfId="0" applyNumberFormat="1" applyFont="1" applyBorder="1"/>
    <xf numFmtId="0" fontId="5" fillId="0" borderId="0" xfId="0" applyFont="1" applyBorder="1"/>
    <xf numFmtId="2" fontId="1" fillId="0" borderId="0" xfId="0" applyNumberFormat="1" applyFont="1" applyBorder="1"/>
    <xf numFmtId="164" fontId="5" fillId="0" borderId="0" xfId="0" applyNumberFormat="1" applyFont="1"/>
    <xf numFmtId="3" fontId="2" fillId="0" borderId="0" xfId="0" applyNumberFormat="1" applyFont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Border="1"/>
    <xf numFmtId="167" fontId="2" fillId="0" borderId="0" xfId="0" applyNumberFormat="1" applyFont="1" applyAlignment="1">
      <alignment horizontal="right"/>
    </xf>
    <xf numFmtId="167" fontId="5" fillId="0" borderId="0" xfId="0" applyNumberFormat="1" applyFont="1"/>
    <xf numFmtId="167" fontId="5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2" fontId="7" fillId="0" borderId="0" xfId="0" applyNumberFormat="1" applyFont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0" fontId="7" fillId="0" borderId="0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2" borderId="5" xfId="0" applyFont="1" applyFill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7" fillId="0" borderId="2" xfId="0" applyFont="1" applyBorder="1" applyAlignment="1">
      <alignment horizontal="center"/>
    </xf>
    <xf numFmtId="10" fontId="7" fillId="2" borderId="5" xfId="0" applyNumberFormat="1" applyFont="1" applyFill="1" applyBorder="1" applyAlignment="1" applyProtection="1">
      <alignment horizontal="center"/>
      <protection locked="0"/>
    </xf>
    <xf numFmtId="2" fontId="7" fillId="0" borderId="0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168" fontId="5" fillId="0" borderId="0" xfId="0" applyNumberFormat="1" applyFont="1"/>
    <xf numFmtId="0" fontId="8" fillId="3" borderId="0" xfId="0" applyFont="1" applyFill="1"/>
    <xf numFmtId="0" fontId="0" fillId="3" borderId="0" xfId="0" applyFill="1"/>
    <xf numFmtId="0" fontId="7" fillId="3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9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166" fontId="10" fillId="0" borderId="10" xfId="0" applyNumberFormat="1" applyFont="1" applyBorder="1"/>
    <xf numFmtId="0" fontId="10" fillId="0" borderId="11" xfId="0" applyFont="1" applyBorder="1" applyAlignment="1">
      <alignment horizontal="center"/>
    </xf>
    <xf numFmtId="167" fontId="10" fillId="0" borderId="11" xfId="0" applyNumberFormat="1" applyFont="1" applyBorder="1" applyAlignment="1">
      <alignment horizontal="center"/>
    </xf>
    <xf numFmtId="170" fontId="10" fillId="0" borderId="11" xfId="0" applyNumberFormat="1" applyFont="1" applyBorder="1" applyAlignment="1">
      <alignment horizontal="center"/>
    </xf>
    <xf numFmtId="171" fontId="10" fillId="0" borderId="11" xfId="0" applyNumberFormat="1" applyFont="1" applyBorder="1" applyAlignment="1">
      <alignment horizontal="center"/>
    </xf>
    <xf numFmtId="172" fontId="10" fillId="0" borderId="12" xfId="0" applyNumberFormat="1" applyFont="1" applyBorder="1" applyAlignment="1">
      <alignment horizontal="center"/>
    </xf>
    <xf numFmtId="168" fontId="10" fillId="0" borderId="0" xfId="0" applyNumberFormat="1" applyFont="1"/>
    <xf numFmtId="167" fontId="10" fillId="0" borderId="0" xfId="0" applyNumberFormat="1" applyFont="1" applyAlignment="1">
      <alignment horizontal="center"/>
    </xf>
    <xf numFmtId="170" fontId="10" fillId="0" borderId="0" xfId="0" applyNumberFormat="1" applyFont="1" applyAlignment="1">
      <alignment horizontal="center"/>
    </xf>
    <xf numFmtId="171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168" fontId="10" fillId="0" borderId="10" xfId="0" applyNumberFormat="1" applyFont="1" applyBorder="1"/>
    <xf numFmtId="3" fontId="10" fillId="0" borderId="11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170" fontId="10" fillId="0" borderId="12" xfId="0" applyNumberFormat="1" applyFont="1" applyBorder="1" applyAlignment="1">
      <alignment horizontal="center"/>
    </xf>
    <xf numFmtId="169" fontId="10" fillId="0" borderId="0" xfId="0" applyNumberFormat="1" applyFont="1"/>
    <xf numFmtId="169" fontId="10" fillId="0" borderId="10" xfId="0" applyNumberFormat="1" applyFont="1" applyBorder="1"/>
    <xf numFmtId="1" fontId="10" fillId="0" borderId="12" xfId="0" applyNumberFormat="1" applyFont="1" applyBorder="1" applyAlignment="1">
      <alignment horizontal="center"/>
    </xf>
    <xf numFmtId="10" fontId="10" fillId="0" borderId="0" xfId="0" applyNumberFormat="1" applyFont="1"/>
    <xf numFmtId="10" fontId="10" fillId="0" borderId="10" xfId="0" applyNumberFormat="1" applyFont="1" applyBorder="1"/>
    <xf numFmtId="9" fontId="10" fillId="0" borderId="0" xfId="0" applyNumberFormat="1" applyFont="1"/>
    <xf numFmtId="9" fontId="10" fillId="0" borderId="10" xfId="0" applyNumberFormat="1" applyFont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73" fontId="10" fillId="0" borderId="0" xfId="0" applyNumberFormat="1" applyFont="1" applyAlignment="1">
      <alignment horizontal="center"/>
    </xf>
    <xf numFmtId="173" fontId="10" fillId="0" borderId="12" xfId="0" applyNumberFormat="1" applyFont="1" applyBorder="1" applyAlignment="1">
      <alignment horizontal="center"/>
    </xf>
    <xf numFmtId="0" fontId="13" fillId="3" borderId="0" xfId="0" applyFont="1" applyFill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17719917449936E-2"/>
          <c:y val="4.8193125478908888E-2"/>
          <c:w val="0.88495881138969645"/>
          <c:h val="0.68675203807445162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z_calculator!$N$2:$N$72</c:f>
              <c:numCache>
                <c:formatCode>General</c:formatCode>
                <c:ptCount val="71"/>
                <c:pt idx="0">
                  <c:v>-3.5</c:v>
                </c:pt>
                <c:pt idx="1">
                  <c:v>-3.4</c:v>
                </c:pt>
                <c:pt idx="2">
                  <c:v>-3.3</c:v>
                </c:pt>
                <c:pt idx="3">
                  <c:v>-3.1999999999999997</c:v>
                </c:pt>
                <c:pt idx="4">
                  <c:v>-3.0999999999999996</c:v>
                </c:pt>
                <c:pt idx="5">
                  <c:v>-2.9999999999999996</c:v>
                </c:pt>
                <c:pt idx="6">
                  <c:v>-2.8999999999999995</c:v>
                </c:pt>
                <c:pt idx="7">
                  <c:v>-2.7999999999999994</c:v>
                </c:pt>
                <c:pt idx="8">
                  <c:v>-2.6999999999999993</c:v>
                </c:pt>
                <c:pt idx="9">
                  <c:v>-2.5999999999999992</c:v>
                </c:pt>
                <c:pt idx="10">
                  <c:v>-2.4999999999999991</c:v>
                </c:pt>
                <c:pt idx="11">
                  <c:v>-2.399999999999999</c:v>
                </c:pt>
                <c:pt idx="12">
                  <c:v>-2.2999999999999989</c:v>
                </c:pt>
                <c:pt idx="13">
                  <c:v>-2.1999999999999988</c:v>
                </c:pt>
                <c:pt idx="14">
                  <c:v>-2.0999999999999988</c:v>
                </c:pt>
                <c:pt idx="15">
                  <c:v>-1.9999999999999987</c:v>
                </c:pt>
                <c:pt idx="16">
                  <c:v>-1.8999999999999986</c:v>
                </c:pt>
                <c:pt idx="17">
                  <c:v>-1.7999999999999985</c:v>
                </c:pt>
                <c:pt idx="18">
                  <c:v>-1.6999999999999984</c:v>
                </c:pt>
                <c:pt idx="19">
                  <c:v>-1.5999999999999983</c:v>
                </c:pt>
                <c:pt idx="20">
                  <c:v>-1.4999999999999982</c:v>
                </c:pt>
                <c:pt idx="21">
                  <c:v>-1.3999999999999981</c:v>
                </c:pt>
                <c:pt idx="22">
                  <c:v>-1.299999999999998</c:v>
                </c:pt>
                <c:pt idx="23">
                  <c:v>-1.199999999999998</c:v>
                </c:pt>
                <c:pt idx="24">
                  <c:v>-1.0999999999999979</c:v>
                </c:pt>
                <c:pt idx="25">
                  <c:v>-0.99999999999999789</c:v>
                </c:pt>
                <c:pt idx="26">
                  <c:v>-0.89999999999999791</c:v>
                </c:pt>
                <c:pt idx="27">
                  <c:v>-0.79999999999999793</c:v>
                </c:pt>
                <c:pt idx="28">
                  <c:v>-0.69999999999999796</c:v>
                </c:pt>
                <c:pt idx="29">
                  <c:v>-0.59999999999999798</c:v>
                </c:pt>
                <c:pt idx="30">
                  <c:v>-0.499999999999998</c:v>
                </c:pt>
                <c:pt idx="31">
                  <c:v>-0.39999999999999802</c:v>
                </c:pt>
                <c:pt idx="32">
                  <c:v>-0.29999999999999805</c:v>
                </c:pt>
                <c:pt idx="33">
                  <c:v>-0.19999999999999804</c:v>
                </c:pt>
                <c:pt idx="34">
                  <c:v>-9.9999999999998035E-2</c:v>
                </c:pt>
                <c:pt idx="35">
                  <c:v>1.9706458687096529E-15</c:v>
                </c:pt>
                <c:pt idx="36">
                  <c:v>0.10000000000000198</c:v>
                </c:pt>
                <c:pt idx="37">
                  <c:v>0.20000000000000198</c:v>
                </c:pt>
                <c:pt idx="38">
                  <c:v>0.30000000000000199</c:v>
                </c:pt>
                <c:pt idx="39">
                  <c:v>0.40000000000000202</c:v>
                </c:pt>
                <c:pt idx="40">
                  <c:v>0.500000000000002</c:v>
                </c:pt>
                <c:pt idx="41">
                  <c:v>0.60000000000000198</c:v>
                </c:pt>
                <c:pt idx="42">
                  <c:v>0.70000000000000195</c:v>
                </c:pt>
                <c:pt idx="43">
                  <c:v>0.80000000000000193</c:v>
                </c:pt>
                <c:pt idx="44">
                  <c:v>0.90000000000000191</c:v>
                </c:pt>
                <c:pt idx="45">
                  <c:v>1.000000000000002</c:v>
                </c:pt>
                <c:pt idx="46">
                  <c:v>1.1000000000000021</c:v>
                </c:pt>
                <c:pt idx="47">
                  <c:v>1.2000000000000022</c:v>
                </c:pt>
                <c:pt idx="48">
                  <c:v>1.3000000000000023</c:v>
                </c:pt>
                <c:pt idx="49">
                  <c:v>1.4000000000000024</c:v>
                </c:pt>
                <c:pt idx="50">
                  <c:v>1.5000000000000024</c:v>
                </c:pt>
                <c:pt idx="51">
                  <c:v>1.6000000000000025</c:v>
                </c:pt>
                <c:pt idx="52">
                  <c:v>1.7000000000000026</c:v>
                </c:pt>
                <c:pt idx="53">
                  <c:v>1.8000000000000027</c:v>
                </c:pt>
                <c:pt idx="54">
                  <c:v>1.9000000000000028</c:v>
                </c:pt>
                <c:pt idx="55">
                  <c:v>2.0000000000000027</c:v>
                </c:pt>
                <c:pt idx="56">
                  <c:v>2.1000000000000028</c:v>
                </c:pt>
                <c:pt idx="57">
                  <c:v>2.2000000000000028</c:v>
                </c:pt>
                <c:pt idx="58">
                  <c:v>2.3000000000000029</c:v>
                </c:pt>
                <c:pt idx="59">
                  <c:v>2.400000000000003</c:v>
                </c:pt>
                <c:pt idx="60">
                  <c:v>2.5000000000000031</c:v>
                </c:pt>
                <c:pt idx="61">
                  <c:v>2.6000000000000032</c:v>
                </c:pt>
                <c:pt idx="62">
                  <c:v>2.7000000000000033</c:v>
                </c:pt>
                <c:pt idx="63">
                  <c:v>2.8000000000000034</c:v>
                </c:pt>
                <c:pt idx="64">
                  <c:v>2.9000000000000035</c:v>
                </c:pt>
                <c:pt idx="65">
                  <c:v>3.0000000000000036</c:v>
                </c:pt>
                <c:pt idx="66">
                  <c:v>3.1000000000000036</c:v>
                </c:pt>
                <c:pt idx="67">
                  <c:v>3.2000000000000037</c:v>
                </c:pt>
                <c:pt idx="68">
                  <c:v>3.3000000000000038</c:v>
                </c:pt>
                <c:pt idx="69">
                  <c:v>3.4000000000000039</c:v>
                </c:pt>
                <c:pt idx="70">
                  <c:v>3.500000000000004</c:v>
                </c:pt>
              </c:numCache>
            </c:numRef>
          </c:xVal>
          <c:yVal>
            <c:numRef>
              <c:f>z_calculator!$O$2:$O$72</c:f>
              <c:numCache>
                <c:formatCode>General</c:formatCode>
                <c:ptCount val="71"/>
                <c:pt idx="0">
                  <c:v>8.7268306360776279E-4</c:v>
                </c:pt>
                <c:pt idx="1">
                  <c:v>1.2322196888788523E-3</c:v>
                </c:pt>
                <c:pt idx="2">
                  <c:v>1.7225696665500111E-3</c:v>
                </c:pt>
                <c:pt idx="3">
                  <c:v>2.38408920834206E-3</c:v>
                </c:pt>
                <c:pt idx="4">
                  <c:v>3.2668204358828039E-3</c:v>
                </c:pt>
                <c:pt idx="5">
                  <c:v>4.4318502836503066E-3</c:v>
                </c:pt>
                <c:pt idx="6">
                  <c:v>5.9525349337219771E-3</c:v>
                </c:pt>
                <c:pt idx="7">
                  <c:v>7.9154549259300606E-3</c:v>
                </c:pt>
                <c:pt idx="8">
                  <c:v>1.0420939215518942E-2</c:v>
                </c:pt>
                <c:pt idx="9">
                  <c:v>1.3582974970210925E-2</c:v>
                </c:pt>
                <c:pt idx="10">
                  <c:v>1.7528307896334291E-2</c:v>
                </c:pt>
                <c:pt idx="11">
                  <c:v>2.2394539752774199E-2</c:v>
                </c:pt>
                <c:pt idx="12">
                  <c:v>2.832704970502142E-2</c:v>
                </c:pt>
                <c:pt idx="13">
                  <c:v>3.5474607828294383E-2</c:v>
                </c:pt>
                <c:pt idx="14">
                  <c:v>4.3983614556116171E-2</c:v>
                </c:pt>
                <c:pt idx="15">
                  <c:v>5.3990989315311877E-2</c:v>
                </c:pt>
                <c:pt idx="16">
                  <c:v>6.5615842486348191E-2</c:v>
                </c:pt>
                <c:pt idx="17">
                  <c:v>7.8950191644088438E-2</c:v>
                </c:pt>
                <c:pt idx="18">
                  <c:v>9.4049117096840967E-2</c:v>
                </c:pt>
                <c:pt idx="19">
                  <c:v>0.110920881524896</c:v>
                </c:pt>
                <c:pt idx="20">
                  <c:v>0.12951765036534321</c:v>
                </c:pt>
                <c:pt idx="21">
                  <c:v>0.14972752887047525</c:v>
                </c:pt>
                <c:pt idx="22">
                  <c:v>0.17136866442228232</c:v>
                </c:pt>
                <c:pt idx="23">
                  <c:v>0.19418613699423726</c:v>
                </c:pt>
                <c:pt idx="24">
                  <c:v>0.2178522690385403</c:v>
                </c:pt>
                <c:pt idx="25">
                  <c:v>0.24197082671117234</c:v>
                </c:pt>
                <c:pt idx="26">
                  <c:v>0.26608536227512436</c:v>
                </c:pt>
                <c:pt idx="27">
                  <c:v>0.28969167510755411</c:v>
                </c:pt>
                <c:pt idx="28">
                  <c:v>0.31225406524165239</c:v>
                </c:pt>
                <c:pt idx="29">
                  <c:v>0.33322474362327975</c:v>
                </c:pt>
                <c:pt idx="30">
                  <c:v>0.35206547545282391</c:v>
                </c:pt>
                <c:pt idx="31">
                  <c:v>0.36827029583566223</c:v>
                </c:pt>
                <c:pt idx="32">
                  <c:v>0.38138797653287959</c:v>
                </c:pt>
                <c:pt idx="33">
                  <c:v>0.39104285912537734</c:v>
                </c:pt>
                <c:pt idx="34">
                  <c:v>0.39695271512285463</c:v>
                </c:pt>
                <c:pt idx="35">
                  <c:v>0.39894244888760372</c:v>
                </c:pt>
                <c:pt idx="36">
                  <c:v>0.39695271512285446</c:v>
                </c:pt>
                <c:pt idx="37">
                  <c:v>0.39104285912537706</c:v>
                </c:pt>
                <c:pt idx="38">
                  <c:v>0.38138797653287909</c:v>
                </c:pt>
                <c:pt idx="39">
                  <c:v>0.36827029583566168</c:v>
                </c:pt>
                <c:pt idx="40">
                  <c:v>0.35206547545282324</c:v>
                </c:pt>
                <c:pt idx="41">
                  <c:v>0.33322474362327892</c:v>
                </c:pt>
                <c:pt idx="42">
                  <c:v>0.31225406524165156</c:v>
                </c:pt>
                <c:pt idx="43">
                  <c:v>0.28969167510755317</c:v>
                </c:pt>
                <c:pt idx="44">
                  <c:v>0.26608536227512342</c:v>
                </c:pt>
                <c:pt idx="45">
                  <c:v>0.24197082671117134</c:v>
                </c:pt>
                <c:pt idx="46">
                  <c:v>0.2178522690385393</c:v>
                </c:pt>
                <c:pt idx="47">
                  <c:v>0.19418613699423629</c:v>
                </c:pt>
                <c:pt idx="48">
                  <c:v>0.17136866442228138</c:v>
                </c:pt>
                <c:pt idx="49">
                  <c:v>0.14972752887047436</c:v>
                </c:pt>
                <c:pt idx="50">
                  <c:v>0.12951765036534241</c:v>
                </c:pt>
                <c:pt idx="51">
                  <c:v>0.11092088152489528</c:v>
                </c:pt>
                <c:pt idx="52">
                  <c:v>9.4049117096840273E-2</c:v>
                </c:pt>
                <c:pt idx="53">
                  <c:v>7.8950191644087842E-2</c:v>
                </c:pt>
                <c:pt idx="54">
                  <c:v>6.5615842486347678E-2</c:v>
                </c:pt>
                <c:pt idx="55">
                  <c:v>5.3990989315311447E-2</c:v>
                </c:pt>
                <c:pt idx="56">
                  <c:v>4.3983614556115797E-2</c:v>
                </c:pt>
                <c:pt idx="57">
                  <c:v>3.5474607828294064E-2</c:v>
                </c:pt>
                <c:pt idx="58">
                  <c:v>2.8327049705021156E-2</c:v>
                </c:pt>
                <c:pt idx="59">
                  <c:v>2.239453975277398E-2</c:v>
                </c:pt>
                <c:pt idx="60">
                  <c:v>1.7528307896334111E-2</c:v>
                </c:pt>
                <c:pt idx="61">
                  <c:v>1.3582974970210786E-2</c:v>
                </c:pt>
                <c:pt idx="62">
                  <c:v>1.0420939215518831E-2</c:v>
                </c:pt>
                <c:pt idx="63">
                  <c:v>7.9154549259299722E-3</c:v>
                </c:pt>
                <c:pt idx="64">
                  <c:v>5.9525349337219086E-3</c:v>
                </c:pt>
                <c:pt idx="65">
                  <c:v>4.4318502836502511E-3</c:v>
                </c:pt>
                <c:pt idx="66">
                  <c:v>3.2668204358827632E-3</c:v>
                </c:pt>
                <c:pt idx="67">
                  <c:v>2.3840892083420301E-3</c:v>
                </c:pt>
                <c:pt idx="68">
                  <c:v>1.7225696665499883E-3</c:v>
                </c:pt>
                <c:pt idx="69">
                  <c:v>1.2322196888788349E-3</c:v>
                </c:pt>
                <c:pt idx="70">
                  <c:v>8.7268306360775033E-4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8A-440E-944D-EFA55F7D6A7A}"/>
            </c:ext>
          </c:extLst>
        </c:ser>
        <c:ser>
          <c:idx val="1"/>
          <c:order val="1"/>
          <c:tx>
            <c:strRef>
              <c:f>z_calculator!$S$1</c:f>
              <c:strCache>
                <c:ptCount val="1"/>
                <c:pt idx="0">
                  <c:v>Z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3.3186041265220068E-2"/>
                  <c:y val="0.22469426242113322"/>
                </c:manualLayout>
              </c:layout>
              <c:tx>
                <c:rich>
                  <a:bodyPr/>
                  <a:lstStyle/>
                  <a:p>
                    <a:pPr algn="ctr" rtl="1"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Z</a:t>
                    </a:r>
                  </a:p>
                </c:rich>
              </c:tx>
              <c:spPr>
                <a:solidFill>
                  <a:srgbClr val="FFFFC0"/>
                </a:solidFill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8A-440E-944D-EFA55F7D6A7A}"/>
                </c:ext>
              </c:extLst>
            </c:dLbl>
            <c:numFmt formatCode="\Z" sourceLinked="0"/>
            <c:spPr>
              <a:solidFill>
                <a:srgbClr val="FFFFC0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z_calculator!$R$2:$R$3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z_calculator!$S$2:$S$3</c:f>
              <c:numCache>
                <c:formatCode>General</c:formatCode>
                <c:ptCount val="2"/>
                <c:pt idx="0">
                  <c:v>0</c:v>
                </c:pt>
                <c:pt idx="1">
                  <c:v>0.39894244888760372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8A-440E-944D-EFA55F7D6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7117240"/>
        <c:axId val="1"/>
      </c:scatterChart>
      <c:valAx>
        <c:axId val="72711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7271172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07281551719967E-2"/>
          <c:y val="5.4878293866237139E-2"/>
          <c:w val="0.88672872901247579"/>
          <c:h val="0.68292987922428439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z_calculator!$N$2:$N$72</c:f>
              <c:numCache>
                <c:formatCode>General</c:formatCode>
                <c:ptCount val="71"/>
                <c:pt idx="0">
                  <c:v>-3.5</c:v>
                </c:pt>
                <c:pt idx="1">
                  <c:v>-3.4</c:v>
                </c:pt>
                <c:pt idx="2">
                  <c:v>-3.3</c:v>
                </c:pt>
                <c:pt idx="3">
                  <c:v>-3.1999999999999997</c:v>
                </c:pt>
                <c:pt idx="4">
                  <c:v>-3.0999999999999996</c:v>
                </c:pt>
                <c:pt idx="5">
                  <c:v>-2.9999999999999996</c:v>
                </c:pt>
                <c:pt idx="6">
                  <c:v>-2.8999999999999995</c:v>
                </c:pt>
                <c:pt idx="7">
                  <c:v>-2.7999999999999994</c:v>
                </c:pt>
                <c:pt idx="8">
                  <c:v>-2.6999999999999993</c:v>
                </c:pt>
                <c:pt idx="9">
                  <c:v>-2.5999999999999992</c:v>
                </c:pt>
                <c:pt idx="10">
                  <c:v>-2.4999999999999991</c:v>
                </c:pt>
                <c:pt idx="11">
                  <c:v>-2.399999999999999</c:v>
                </c:pt>
                <c:pt idx="12">
                  <c:v>-2.2999999999999989</c:v>
                </c:pt>
                <c:pt idx="13">
                  <c:v>-2.1999999999999988</c:v>
                </c:pt>
                <c:pt idx="14">
                  <c:v>-2.0999999999999988</c:v>
                </c:pt>
                <c:pt idx="15">
                  <c:v>-1.9999999999999987</c:v>
                </c:pt>
                <c:pt idx="16">
                  <c:v>-1.8999999999999986</c:v>
                </c:pt>
                <c:pt idx="17">
                  <c:v>-1.7999999999999985</c:v>
                </c:pt>
                <c:pt idx="18">
                  <c:v>-1.6999999999999984</c:v>
                </c:pt>
                <c:pt idx="19">
                  <c:v>-1.5999999999999983</c:v>
                </c:pt>
                <c:pt idx="20">
                  <c:v>-1.4999999999999982</c:v>
                </c:pt>
                <c:pt idx="21">
                  <c:v>-1.3999999999999981</c:v>
                </c:pt>
                <c:pt idx="22">
                  <c:v>-1.299999999999998</c:v>
                </c:pt>
                <c:pt idx="23">
                  <c:v>-1.199999999999998</c:v>
                </c:pt>
                <c:pt idx="24">
                  <c:v>-1.0999999999999979</c:v>
                </c:pt>
                <c:pt idx="25">
                  <c:v>-0.99999999999999789</c:v>
                </c:pt>
                <c:pt idx="26">
                  <c:v>-0.89999999999999791</c:v>
                </c:pt>
                <c:pt idx="27">
                  <c:v>-0.79999999999999793</c:v>
                </c:pt>
                <c:pt idx="28">
                  <c:v>-0.69999999999999796</c:v>
                </c:pt>
                <c:pt idx="29">
                  <c:v>-0.59999999999999798</c:v>
                </c:pt>
                <c:pt idx="30">
                  <c:v>-0.499999999999998</c:v>
                </c:pt>
                <c:pt idx="31">
                  <c:v>-0.39999999999999802</c:v>
                </c:pt>
                <c:pt idx="32">
                  <c:v>-0.29999999999999805</c:v>
                </c:pt>
                <c:pt idx="33">
                  <c:v>-0.19999999999999804</c:v>
                </c:pt>
                <c:pt idx="34">
                  <c:v>-9.9999999999998035E-2</c:v>
                </c:pt>
                <c:pt idx="35">
                  <c:v>1.9706458687096529E-15</c:v>
                </c:pt>
                <c:pt idx="36">
                  <c:v>0.10000000000000198</c:v>
                </c:pt>
                <c:pt idx="37">
                  <c:v>0.20000000000000198</c:v>
                </c:pt>
                <c:pt idx="38">
                  <c:v>0.30000000000000199</c:v>
                </c:pt>
                <c:pt idx="39">
                  <c:v>0.40000000000000202</c:v>
                </c:pt>
                <c:pt idx="40">
                  <c:v>0.500000000000002</c:v>
                </c:pt>
                <c:pt idx="41">
                  <c:v>0.60000000000000198</c:v>
                </c:pt>
                <c:pt idx="42">
                  <c:v>0.70000000000000195</c:v>
                </c:pt>
                <c:pt idx="43">
                  <c:v>0.80000000000000193</c:v>
                </c:pt>
                <c:pt idx="44">
                  <c:v>0.90000000000000191</c:v>
                </c:pt>
                <c:pt idx="45">
                  <c:v>1.000000000000002</c:v>
                </c:pt>
                <c:pt idx="46">
                  <c:v>1.1000000000000021</c:v>
                </c:pt>
                <c:pt idx="47">
                  <c:v>1.2000000000000022</c:v>
                </c:pt>
                <c:pt idx="48">
                  <c:v>1.3000000000000023</c:v>
                </c:pt>
                <c:pt idx="49">
                  <c:v>1.4000000000000024</c:v>
                </c:pt>
                <c:pt idx="50">
                  <c:v>1.5000000000000024</c:v>
                </c:pt>
                <c:pt idx="51">
                  <c:v>1.6000000000000025</c:v>
                </c:pt>
                <c:pt idx="52">
                  <c:v>1.7000000000000026</c:v>
                </c:pt>
                <c:pt idx="53">
                  <c:v>1.8000000000000027</c:v>
                </c:pt>
                <c:pt idx="54">
                  <c:v>1.9000000000000028</c:v>
                </c:pt>
                <c:pt idx="55">
                  <c:v>2.0000000000000027</c:v>
                </c:pt>
                <c:pt idx="56">
                  <c:v>2.1000000000000028</c:v>
                </c:pt>
                <c:pt idx="57">
                  <c:v>2.2000000000000028</c:v>
                </c:pt>
                <c:pt idx="58">
                  <c:v>2.3000000000000029</c:v>
                </c:pt>
                <c:pt idx="59">
                  <c:v>2.400000000000003</c:v>
                </c:pt>
                <c:pt idx="60">
                  <c:v>2.5000000000000031</c:v>
                </c:pt>
                <c:pt idx="61">
                  <c:v>2.6000000000000032</c:v>
                </c:pt>
                <c:pt idx="62">
                  <c:v>2.7000000000000033</c:v>
                </c:pt>
                <c:pt idx="63">
                  <c:v>2.8000000000000034</c:v>
                </c:pt>
                <c:pt idx="64">
                  <c:v>2.9000000000000035</c:v>
                </c:pt>
                <c:pt idx="65">
                  <c:v>3.0000000000000036</c:v>
                </c:pt>
                <c:pt idx="66">
                  <c:v>3.1000000000000036</c:v>
                </c:pt>
                <c:pt idx="67">
                  <c:v>3.2000000000000037</c:v>
                </c:pt>
                <c:pt idx="68">
                  <c:v>3.3000000000000038</c:v>
                </c:pt>
                <c:pt idx="69">
                  <c:v>3.4000000000000039</c:v>
                </c:pt>
                <c:pt idx="70">
                  <c:v>3.500000000000004</c:v>
                </c:pt>
              </c:numCache>
            </c:numRef>
          </c:xVal>
          <c:yVal>
            <c:numRef>
              <c:f>z_calculator!$O$2:$O$72</c:f>
              <c:numCache>
                <c:formatCode>General</c:formatCode>
                <c:ptCount val="71"/>
                <c:pt idx="0">
                  <c:v>8.7268306360776279E-4</c:v>
                </c:pt>
                <c:pt idx="1">
                  <c:v>1.2322196888788523E-3</c:v>
                </c:pt>
                <c:pt idx="2">
                  <c:v>1.7225696665500111E-3</c:v>
                </c:pt>
                <c:pt idx="3">
                  <c:v>2.38408920834206E-3</c:v>
                </c:pt>
                <c:pt idx="4">
                  <c:v>3.2668204358828039E-3</c:v>
                </c:pt>
                <c:pt idx="5">
                  <c:v>4.4318502836503066E-3</c:v>
                </c:pt>
                <c:pt idx="6">
                  <c:v>5.9525349337219771E-3</c:v>
                </c:pt>
                <c:pt idx="7">
                  <c:v>7.9154549259300606E-3</c:v>
                </c:pt>
                <c:pt idx="8">
                  <c:v>1.0420939215518942E-2</c:v>
                </c:pt>
                <c:pt idx="9">
                  <c:v>1.3582974970210925E-2</c:v>
                </c:pt>
                <c:pt idx="10">
                  <c:v>1.7528307896334291E-2</c:v>
                </c:pt>
                <c:pt idx="11">
                  <c:v>2.2394539752774199E-2</c:v>
                </c:pt>
                <c:pt idx="12">
                  <c:v>2.832704970502142E-2</c:v>
                </c:pt>
                <c:pt idx="13">
                  <c:v>3.5474607828294383E-2</c:v>
                </c:pt>
                <c:pt idx="14">
                  <c:v>4.3983614556116171E-2</c:v>
                </c:pt>
                <c:pt idx="15">
                  <c:v>5.3990989315311877E-2</c:v>
                </c:pt>
                <c:pt idx="16">
                  <c:v>6.5615842486348191E-2</c:v>
                </c:pt>
                <c:pt idx="17">
                  <c:v>7.8950191644088438E-2</c:v>
                </c:pt>
                <c:pt idx="18">
                  <c:v>9.4049117096840967E-2</c:v>
                </c:pt>
                <c:pt idx="19">
                  <c:v>0.110920881524896</c:v>
                </c:pt>
                <c:pt idx="20">
                  <c:v>0.12951765036534321</c:v>
                </c:pt>
                <c:pt idx="21">
                  <c:v>0.14972752887047525</c:v>
                </c:pt>
                <c:pt idx="22">
                  <c:v>0.17136866442228232</c:v>
                </c:pt>
                <c:pt idx="23">
                  <c:v>0.19418613699423726</c:v>
                </c:pt>
                <c:pt idx="24">
                  <c:v>0.2178522690385403</c:v>
                </c:pt>
                <c:pt idx="25">
                  <c:v>0.24197082671117234</c:v>
                </c:pt>
                <c:pt idx="26">
                  <c:v>0.26608536227512436</c:v>
                </c:pt>
                <c:pt idx="27">
                  <c:v>0.28969167510755411</c:v>
                </c:pt>
                <c:pt idx="28">
                  <c:v>0.31225406524165239</c:v>
                </c:pt>
                <c:pt idx="29">
                  <c:v>0.33322474362327975</c:v>
                </c:pt>
                <c:pt idx="30">
                  <c:v>0.35206547545282391</c:v>
                </c:pt>
                <c:pt idx="31">
                  <c:v>0.36827029583566223</c:v>
                </c:pt>
                <c:pt idx="32">
                  <c:v>0.38138797653287959</c:v>
                </c:pt>
                <c:pt idx="33">
                  <c:v>0.39104285912537734</c:v>
                </c:pt>
                <c:pt idx="34">
                  <c:v>0.39695271512285463</c:v>
                </c:pt>
                <c:pt idx="35">
                  <c:v>0.39894244888760372</c:v>
                </c:pt>
                <c:pt idx="36">
                  <c:v>0.39695271512285446</c:v>
                </c:pt>
                <c:pt idx="37">
                  <c:v>0.39104285912537706</c:v>
                </c:pt>
                <c:pt idx="38">
                  <c:v>0.38138797653287909</c:v>
                </c:pt>
                <c:pt idx="39">
                  <c:v>0.36827029583566168</c:v>
                </c:pt>
                <c:pt idx="40">
                  <c:v>0.35206547545282324</c:v>
                </c:pt>
                <c:pt idx="41">
                  <c:v>0.33322474362327892</c:v>
                </c:pt>
                <c:pt idx="42">
                  <c:v>0.31225406524165156</c:v>
                </c:pt>
                <c:pt idx="43">
                  <c:v>0.28969167510755317</c:v>
                </c:pt>
                <c:pt idx="44">
                  <c:v>0.26608536227512342</c:v>
                </c:pt>
                <c:pt idx="45">
                  <c:v>0.24197082671117134</c:v>
                </c:pt>
                <c:pt idx="46">
                  <c:v>0.2178522690385393</c:v>
                </c:pt>
                <c:pt idx="47">
                  <c:v>0.19418613699423629</c:v>
                </c:pt>
                <c:pt idx="48">
                  <c:v>0.17136866442228138</c:v>
                </c:pt>
                <c:pt idx="49">
                  <c:v>0.14972752887047436</c:v>
                </c:pt>
                <c:pt idx="50">
                  <c:v>0.12951765036534241</c:v>
                </c:pt>
                <c:pt idx="51">
                  <c:v>0.11092088152489528</c:v>
                </c:pt>
                <c:pt idx="52">
                  <c:v>9.4049117096840273E-2</c:v>
                </c:pt>
                <c:pt idx="53">
                  <c:v>7.8950191644087842E-2</c:v>
                </c:pt>
                <c:pt idx="54">
                  <c:v>6.5615842486347678E-2</c:v>
                </c:pt>
                <c:pt idx="55">
                  <c:v>5.3990989315311447E-2</c:v>
                </c:pt>
                <c:pt idx="56">
                  <c:v>4.3983614556115797E-2</c:v>
                </c:pt>
                <c:pt idx="57">
                  <c:v>3.5474607828294064E-2</c:v>
                </c:pt>
                <c:pt idx="58">
                  <c:v>2.8327049705021156E-2</c:v>
                </c:pt>
                <c:pt idx="59">
                  <c:v>2.239453975277398E-2</c:v>
                </c:pt>
                <c:pt idx="60">
                  <c:v>1.7528307896334111E-2</c:v>
                </c:pt>
                <c:pt idx="61">
                  <c:v>1.3582974970210786E-2</c:v>
                </c:pt>
                <c:pt idx="62">
                  <c:v>1.0420939215518831E-2</c:v>
                </c:pt>
                <c:pt idx="63">
                  <c:v>7.9154549259299722E-3</c:v>
                </c:pt>
                <c:pt idx="64">
                  <c:v>5.9525349337219086E-3</c:v>
                </c:pt>
                <c:pt idx="65">
                  <c:v>4.4318502836502511E-3</c:v>
                </c:pt>
                <c:pt idx="66">
                  <c:v>3.2668204358827632E-3</c:v>
                </c:pt>
                <c:pt idx="67">
                  <c:v>2.3840892083420301E-3</c:v>
                </c:pt>
                <c:pt idx="68">
                  <c:v>1.7225696665499883E-3</c:v>
                </c:pt>
                <c:pt idx="69">
                  <c:v>1.2322196888788349E-3</c:v>
                </c:pt>
                <c:pt idx="70">
                  <c:v>8.7268306360775033E-4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ED-4DE0-B069-2C4351803D51}"/>
            </c:ext>
          </c:extLst>
        </c:ser>
        <c:ser>
          <c:idx val="1"/>
          <c:order val="1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ED-4DE0-B069-2C4351803D51}"/>
                </c:ext>
              </c:extLst>
            </c:dLbl>
            <c:dLbl>
              <c:idx val="1"/>
              <c:layout>
                <c:manualLayout>
                  <c:x val="-3.413235961457195E-2"/>
                  <c:y val="0.24371619152909052"/>
                </c:manualLayout>
              </c:layout>
              <c:numFmt formatCode="\Z" sourceLinked="0"/>
              <c:spPr>
                <a:solidFill>
                  <a:srgbClr val="FFFFC0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ED-4DE0-B069-2C4351803D51}"/>
                </c:ext>
              </c:extLst>
            </c:dLbl>
            <c:numFmt formatCode="\Z" sourceLinked="0"/>
            <c:spPr>
              <a:solidFill>
                <a:srgbClr val="FFFFC0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z_calculator!$R$6:$R$7</c:f>
              <c:numCache>
                <c:formatCode>General</c:formatCode>
                <c:ptCount val="2"/>
                <c:pt idx="0">
                  <c:v>1.8807936081512504</c:v>
                </c:pt>
                <c:pt idx="1">
                  <c:v>1.8807936081512504</c:v>
                </c:pt>
              </c:numCache>
            </c:numRef>
          </c:xVal>
          <c:yVal>
            <c:numRef>
              <c:f>z_calculator!$S$6:$S$7</c:f>
              <c:numCache>
                <c:formatCode>General</c:formatCode>
                <c:ptCount val="2"/>
                <c:pt idx="0">
                  <c:v>0</c:v>
                </c:pt>
                <c:pt idx="1">
                  <c:v>0.39894244888760372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1ED-4DE0-B069-2C4351803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386304"/>
        <c:axId val="1"/>
      </c:scatterChart>
      <c:valAx>
        <c:axId val="6423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6423863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10815592322012E-2"/>
          <c:y val="5.4878293866237139E-2"/>
          <c:w val="0.88475445395662677"/>
          <c:h val="0.68292987922428439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z_calculator!$N$2:$N$72</c:f>
              <c:numCache>
                <c:formatCode>General</c:formatCode>
                <c:ptCount val="71"/>
                <c:pt idx="0">
                  <c:v>-3.5</c:v>
                </c:pt>
                <c:pt idx="1">
                  <c:v>-3.4</c:v>
                </c:pt>
                <c:pt idx="2">
                  <c:v>-3.3</c:v>
                </c:pt>
                <c:pt idx="3">
                  <c:v>-3.1999999999999997</c:v>
                </c:pt>
                <c:pt idx="4">
                  <c:v>-3.0999999999999996</c:v>
                </c:pt>
                <c:pt idx="5">
                  <c:v>-2.9999999999999996</c:v>
                </c:pt>
                <c:pt idx="6">
                  <c:v>-2.8999999999999995</c:v>
                </c:pt>
                <c:pt idx="7">
                  <c:v>-2.7999999999999994</c:v>
                </c:pt>
                <c:pt idx="8">
                  <c:v>-2.6999999999999993</c:v>
                </c:pt>
                <c:pt idx="9">
                  <c:v>-2.5999999999999992</c:v>
                </c:pt>
                <c:pt idx="10">
                  <c:v>-2.4999999999999991</c:v>
                </c:pt>
                <c:pt idx="11">
                  <c:v>-2.399999999999999</c:v>
                </c:pt>
                <c:pt idx="12">
                  <c:v>-2.2999999999999989</c:v>
                </c:pt>
                <c:pt idx="13">
                  <c:v>-2.1999999999999988</c:v>
                </c:pt>
                <c:pt idx="14">
                  <c:v>-2.0999999999999988</c:v>
                </c:pt>
                <c:pt idx="15">
                  <c:v>-1.9999999999999987</c:v>
                </c:pt>
                <c:pt idx="16">
                  <c:v>-1.8999999999999986</c:v>
                </c:pt>
                <c:pt idx="17">
                  <c:v>-1.7999999999999985</c:v>
                </c:pt>
                <c:pt idx="18">
                  <c:v>-1.6999999999999984</c:v>
                </c:pt>
                <c:pt idx="19">
                  <c:v>-1.5999999999999983</c:v>
                </c:pt>
                <c:pt idx="20">
                  <c:v>-1.4999999999999982</c:v>
                </c:pt>
                <c:pt idx="21">
                  <c:v>-1.3999999999999981</c:v>
                </c:pt>
                <c:pt idx="22">
                  <c:v>-1.299999999999998</c:v>
                </c:pt>
                <c:pt idx="23">
                  <c:v>-1.199999999999998</c:v>
                </c:pt>
                <c:pt idx="24">
                  <c:v>-1.0999999999999979</c:v>
                </c:pt>
                <c:pt idx="25">
                  <c:v>-0.99999999999999789</c:v>
                </c:pt>
                <c:pt idx="26">
                  <c:v>-0.89999999999999791</c:v>
                </c:pt>
                <c:pt idx="27">
                  <c:v>-0.79999999999999793</c:v>
                </c:pt>
                <c:pt idx="28">
                  <c:v>-0.69999999999999796</c:v>
                </c:pt>
                <c:pt idx="29">
                  <c:v>-0.59999999999999798</c:v>
                </c:pt>
                <c:pt idx="30">
                  <c:v>-0.499999999999998</c:v>
                </c:pt>
                <c:pt idx="31">
                  <c:v>-0.39999999999999802</c:v>
                </c:pt>
                <c:pt idx="32">
                  <c:v>-0.29999999999999805</c:v>
                </c:pt>
                <c:pt idx="33">
                  <c:v>-0.19999999999999804</c:v>
                </c:pt>
                <c:pt idx="34">
                  <c:v>-9.9999999999998035E-2</c:v>
                </c:pt>
                <c:pt idx="35">
                  <c:v>1.9706458687096529E-15</c:v>
                </c:pt>
                <c:pt idx="36">
                  <c:v>0.10000000000000198</c:v>
                </c:pt>
                <c:pt idx="37">
                  <c:v>0.20000000000000198</c:v>
                </c:pt>
                <c:pt idx="38">
                  <c:v>0.30000000000000199</c:v>
                </c:pt>
                <c:pt idx="39">
                  <c:v>0.40000000000000202</c:v>
                </c:pt>
                <c:pt idx="40">
                  <c:v>0.500000000000002</c:v>
                </c:pt>
                <c:pt idx="41">
                  <c:v>0.60000000000000198</c:v>
                </c:pt>
                <c:pt idx="42">
                  <c:v>0.70000000000000195</c:v>
                </c:pt>
                <c:pt idx="43">
                  <c:v>0.80000000000000193</c:v>
                </c:pt>
                <c:pt idx="44">
                  <c:v>0.90000000000000191</c:v>
                </c:pt>
                <c:pt idx="45">
                  <c:v>1.000000000000002</c:v>
                </c:pt>
                <c:pt idx="46">
                  <c:v>1.1000000000000021</c:v>
                </c:pt>
                <c:pt idx="47">
                  <c:v>1.2000000000000022</c:v>
                </c:pt>
                <c:pt idx="48">
                  <c:v>1.3000000000000023</c:v>
                </c:pt>
                <c:pt idx="49">
                  <c:v>1.4000000000000024</c:v>
                </c:pt>
                <c:pt idx="50">
                  <c:v>1.5000000000000024</c:v>
                </c:pt>
                <c:pt idx="51">
                  <c:v>1.6000000000000025</c:v>
                </c:pt>
                <c:pt idx="52">
                  <c:v>1.7000000000000026</c:v>
                </c:pt>
                <c:pt idx="53">
                  <c:v>1.8000000000000027</c:v>
                </c:pt>
                <c:pt idx="54">
                  <c:v>1.9000000000000028</c:v>
                </c:pt>
                <c:pt idx="55">
                  <c:v>2.0000000000000027</c:v>
                </c:pt>
                <c:pt idx="56">
                  <c:v>2.1000000000000028</c:v>
                </c:pt>
                <c:pt idx="57">
                  <c:v>2.2000000000000028</c:v>
                </c:pt>
                <c:pt idx="58">
                  <c:v>2.3000000000000029</c:v>
                </c:pt>
                <c:pt idx="59">
                  <c:v>2.400000000000003</c:v>
                </c:pt>
                <c:pt idx="60">
                  <c:v>2.5000000000000031</c:v>
                </c:pt>
                <c:pt idx="61">
                  <c:v>2.6000000000000032</c:v>
                </c:pt>
                <c:pt idx="62">
                  <c:v>2.7000000000000033</c:v>
                </c:pt>
                <c:pt idx="63">
                  <c:v>2.8000000000000034</c:v>
                </c:pt>
                <c:pt idx="64">
                  <c:v>2.9000000000000035</c:v>
                </c:pt>
                <c:pt idx="65">
                  <c:v>3.0000000000000036</c:v>
                </c:pt>
                <c:pt idx="66">
                  <c:v>3.1000000000000036</c:v>
                </c:pt>
                <c:pt idx="67">
                  <c:v>3.2000000000000037</c:v>
                </c:pt>
                <c:pt idx="68">
                  <c:v>3.3000000000000038</c:v>
                </c:pt>
                <c:pt idx="69">
                  <c:v>3.4000000000000039</c:v>
                </c:pt>
                <c:pt idx="70">
                  <c:v>3.500000000000004</c:v>
                </c:pt>
              </c:numCache>
            </c:numRef>
          </c:xVal>
          <c:yVal>
            <c:numRef>
              <c:f>z_calculator!$O$2:$O$72</c:f>
              <c:numCache>
                <c:formatCode>General</c:formatCode>
                <c:ptCount val="71"/>
                <c:pt idx="0">
                  <c:v>8.7268306360776279E-4</c:v>
                </c:pt>
                <c:pt idx="1">
                  <c:v>1.2322196888788523E-3</c:v>
                </c:pt>
                <c:pt idx="2">
                  <c:v>1.7225696665500111E-3</c:v>
                </c:pt>
                <c:pt idx="3">
                  <c:v>2.38408920834206E-3</c:v>
                </c:pt>
                <c:pt idx="4">
                  <c:v>3.2668204358828039E-3</c:v>
                </c:pt>
                <c:pt idx="5">
                  <c:v>4.4318502836503066E-3</c:v>
                </c:pt>
                <c:pt idx="6">
                  <c:v>5.9525349337219771E-3</c:v>
                </c:pt>
                <c:pt idx="7">
                  <c:v>7.9154549259300606E-3</c:v>
                </c:pt>
                <c:pt idx="8">
                  <c:v>1.0420939215518942E-2</c:v>
                </c:pt>
                <c:pt idx="9">
                  <c:v>1.3582974970210925E-2</c:v>
                </c:pt>
                <c:pt idx="10">
                  <c:v>1.7528307896334291E-2</c:v>
                </c:pt>
                <c:pt idx="11">
                  <c:v>2.2394539752774199E-2</c:v>
                </c:pt>
                <c:pt idx="12">
                  <c:v>2.832704970502142E-2</c:v>
                </c:pt>
                <c:pt idx="13">
                  <c:v>3.5474607828294383E-2</c:v>
                </c:pt>
                <c:pt idx="14">
                  <c:v>4.3983614556116171E-2</c:v>
                </c:pt>
                <c:pt idx="15">
                  <c:v>5.3990989315311877E-2</c:v>
                </c:pt>
                <c:pt idx="16">
                  <c:v>6.5615842486348191E-2</c:v>
                </c:pt>
                <c:pt idx="17">
                  <c:v>7.8950191644088438E-2</c:v>
                </c:pt>
                <c:pt idx="18">
                  <c:v>9.4049117096840967E-2</c:v>
                </c:pt>
                <c:pt idx="19">
                  <c:v>0.110920881524896</c:v>
                </c:pt>
                <c:pt idx="20">
                  <c:v>0.12951765036534321</c:v>
                </c:pt>
                <c:pt idx="21">
                  <c:v>0.14972752887047525</c:v>
                </c:pt>
                <c:pt idx="22">
                  <c:v>0.17136866442228232</c:v>
                </c:pt>
                <c:pt idx="23">
                  <c:v>0.19418613699423726</c:v>
                </c:pt>
                <c:pt idx="24">
                  <c:v>0.2178522690385403</c:v>
                </c:pt>
                <c:pt idx="25">
                  <c:v>0.24197082671117234</c:v>
                </c:pt>
                <c:pt idx="26">
                  <c:v>0.26608536227512436</c:v>
                </c:pt>
                <c:pt idx="27">
                  <c:v>0.28969167510755411</c:v>
                </c:pt>
                <c:pt idx="28">
                  <c:v>0.31225406524165239</c:v>
                </c:pt>
                <c:pt idx="29">
                  <c:v>0.33322474362327975</c:v>
                </c:pt>
                <c:pt idx="30">
                  <c:v>0.35206547545282391</c:v>
                </c:pt>
                <c:pt idx="31">
                  <c:v>0.36827029583566223</c:v>
                </c:pt>
                <c:pt idx="32">
                  <c:v>0.38138797653287959</c:v>
                </c:pt>
                <c:pt idx="33">
                  <c:v>0.39104285912537734</c:v>
                </c:pt>
                <c:pt idx="34">
                  <c:v>0.39695271512285463</c:v>
                </c:pt>
                <c:pt idx="35">
                  <c:v>0.39894244888760372</c:v>
                </c:pt>
                <c:pt idx="36">
                  <c:v>0.39695271512285446</c:v>
                </c:pt>
                <c:pt idx="37">
                  <c:v>0.39104285912537706</c:v>
                </c:pt>
                <c:pt idx="38">
                  <c:v>0.38138797653287909</c:v>
                </c:pt>
                <c:pt idx="39">
                  <c:v>0.36827029583566168</c:v>
                </c:pt>
                <c:pt idx="40">
                  <c:v>0.35206547545282324</c:v>
                </c:pt>
                <c:pt idx="41">
                  <c:v>0.33322474362327892</c:v>
                </c:pt>
                <c:pt idx="42">
                  <c:v>0.31225406524165156</c:v>
                </c:pt>
                <c:pt idx="43">
                  <c:v>0.28969167510755317</c:v>
                </c:pt>
                <c:pt idx="44">
                  <c:v>0.26608536227512342</c:v>
                </c:pt>
                <c:pt idx="45">
                  <c:v>0.24197082671117134</c:v>
                </c:pt>
                <c:pt idx="46">
                  <c:v>0.2178522690385393</c:v>
                </c:pt>
                <c:pt idx="47">
                  <c:v>0.19418613699423629</c:v>
                </c:pt>
                <c:pt idx="48">
                  <c:v>0.17136866442228138</c:v>
                </c:pt>
                <c:pt idx="49">
                  <c:v>0.14972752887047436</c:v>
                </c:pt>
                <c:pt idx="50">
                  <c:v>0.12951765036534241</c:v>
                </c:pt>
                <c:pt idx="51">
                  <c:v>0.11092088152489528</c:v>
                </c:pt>
                <c:pt idx="52">
                  <c:v>9.4049117096840273E-2</c:v>
                </c:pt>
                <c:pt idx="53">
                  <c:v>7.8950191644087842E-2</c:v>
                </c:pt>
                <c:pt idx="54">
                  <c:v>6.5615842486347678E-2</c:v>
                </c:pt>
                <c:pt idx="55">
                  <c:v>5.3990989315311447E-2</c:v>
                </c:pt>
                <c:pt idx="56">
                  <c:v>4.3983614556115797E-2</c:v>
                </c:pt>
                <c:pt idx="57">
                  <c:v>3.5474607828294064E-2</c:v>
                </c:pt>
                <c:pt idx="58">
                  <c:v>2.8327049705021156E-2</c:v>
                </c:pt>
                <c:pt idx="59">
                  <c:v>2.239453975277398E-2</c:v>
                </c:pt>
                <c:pt idx="60">
                  <c:v>1.7528307896334111E-2</c:v>
                </c:pt>
                <c:pt idx="61">
                  <c:v>1.3582974970210786E-2</c:v>
                </c:pt>
                <c:pt idx="62">
                  <c:v>1.0420939215518831E-2</c:v>
                </c:pt>
                <c:pt idx="63">
                  <c:v>7.9154549259299722E-3</c:v>
                </c:pt>
                <c:pt idx="64">
                  <c:v>5.9525349337219086E-3</c:v>
                </c:pt>
                <c:pt idx="65">
                  <c:v>4.4318502836502511E-3</c:v>
                </c:pt>
                <c:pt idx="66">
                  <c:v>3.2668204358827632E-3</c:v>
                </c:pt>
                <c:pt idx="67">
                  <c:v>2.3840892083420301E-3</c:v>
                </c:pt>
                <c:pt idx="68">
                  <c:v>1.7225696665499883E-3</c:v>
                </c:pt>
                <c:pt idx="69">
                  <c:v>1.2322196888788349E-3</c:v>
                </c:pt>
                <c:pt idx="70">
                  <c:v>8.7268306360775033E-4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AE-4A3B-A742-344373A7E0BB}"/>
            </c:ext>
          </c:extLst>
        </c:ser>
        <c:ser>
          <c:idx val="1"/>
          <c:order val="1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AE-4A3B-A742-344373A7E0BB}"/>
                </c:ext>
              </c:extLst>
            </c:dLbl>
            <c:dLbl>
              <c:idx val="1"/>
              <c:layout>
                <c:manualLayout>
                  <c:x val="-3.2928156730122171E-2"/>
                  <c:y val="0.25591136794380986"/>
                </c:manualLayout>
              </c:layout>
              <c:numFmt formatCode="\Z" sourceLinked="0"/>
              <c:spPr>
                <a:solidFill>
                  <a:srgbClr val="FFFFC0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AE-4A3B-A742-344373A7E0BB}"/>
                </c:ext>
              </c:extLst>
            </c:dLbl>
            <c:numFmt formatCode="\Z" sourceLinked="0"/>
            <c:spPr>
              <a:solidFill>
                <a:srgbClr val="FFFFC0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z_calculator!$R$10:$R$11</c:f>
              <c:numCache>
                <c:formatCode>0.00</c:formatCode>
                <c:ptCount val="2"/>
                <c:pt idx="0">
                  <c:v>0.67448975019608193</c:v>
                </c:pt>
                <c:pt idx="1">
                  <c:v>0.67448975019608193</c:v>
                </c:pt>
              </c:numCache>
            </c:numRef>
          </c:xVal>
          <c:yVal>
            <c:numRef>
              <c:f>z_calculator!$S$10:$S$11</c:f>
              <c:numCache>
                <c:formatCode>General</c:formatCode>
                <c:ptCount val="2"/>
                <c:pt idx="0">
                  <c:v>0</c:v>
                </c:pt>
                <c:pt idx="1">
                  <c:v>0.39894244888760372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AE-4A3B-A742-344373A7E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773960"/>
        <c:axId val="1"/>
      </c:scatterChart>
      <c:valAx>
        <c:axId val="731773960"/>
        <c:scaling>
          <c:orientation val="minMax"/>
          <c:max val="4"/>
          <c:min val="-4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7317739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44450</xdr:rowOff>
    </xdr:from>
    <xdr:to>
      <xdr:col>9</xdr:col>
      <xdr:colOff>577850</xdr:colOff>
      <xdr:row>4</xdr:row>
      <xdr:rowOff>241300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CA429CB-EE47-4BED-89EA-41A217386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38100</xdr:rowOff>
    </xdr:from>
    <xdr:to>
      <xdr:col>9</xdr:col>
      <xdr:colOff>577850</xdr:colOff>
      <xdr:row>8</xdr:row>
      <xdr:rowOff>222250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F83F3F88-D3CF-4197-AC5D-F3D9A1BEE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9</xdr:row>
      <xdr:rowOff>25400</xdr:rowOff>
    </xdr:from>
    <xdr:to>
      <xdr:col>9</xdr:col>
      <xdr:colOff>571500</xdr:colOff>
      <xdr:row>12</xdr:row>
      <xdr:rowOff>209550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2AF170F7-E360-4AC7-8C71-EAEC9F87B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0</xdr:row>
      <xdr:rowOff>158750</xdr:rowOff>
    </xdr:from>
    <xdr:to>
      <xdr:col>19</xdr:col>
      <xdr:colOff>635000</xdr:colOff>
      <xdr:row>9</xdr:row>
      <xdr:rowOff>6350</xdr:rowOff>
    </xdr:to>
    <xdr:pic>
      <xdr:nvPicPr>
        <xdr:cNvPr id="2064" name="Picture 16">
          <a:extLst>
            <a:ext uri="{FF2B5EF4-FFF2-40B4-BE49-F238E27FC236}">
              <a16:creationId xmlns:a16="http://schemas.microsoft.com/office/drawing/2014/main" id="{361FEACF-D045-49F1-B64B-6B072F5C6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4050" y="158750"/>
          <a:ext cx="6705600" cy="133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146050</xdr:colOff>
      <xdr:row>0</xdr:row>
      <xdr:rowOff>139700</xdr:rowOff>
    </xdr:from>
    <xdr:to>
      <xdr:col>9</xdr:col>
      <xdr:colOff>698500</xdr:colOff>
      <xdr:row>9</xdr:row>
      <xdr:rowOff>0</xdr:rowOff>
    </xdr:to>
    <xdr:pic>
      <xdr:nvPicPr>
        <xdr:cNvPr id="2065" name="Picture 17">
          <a:extLst>
            <a:ext uri="{FF2B5EF4-FFF2-40B4-BE49-F238E27FC236}">
              <a16:creationId xmlns:a16="http://schemas.microsoft.com/office/drawing/2014/main" id="{075E0464-0334-494E-B3C8-A954E6CD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139700"/>
          <a:ext cx="6705600" cy="134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20</xdr:col>
      <xdr:colOff>196850</xdr:colOff>
      <xdr:row>0</xdr:row>
      <xdr:rowOff>158750</xdr:rowOff>
    </xdr:from>
    <xdr:to>
      <xdr:col>29</xdr:col>
      <xdr:colOff>533400</xdr:colOff>
      <xdr:row>9</xdr:row>
      <xdr:rowOff>6350</xdr:rowOff>
    </xdr:to>
    <xdr:pic>
      <xdr:nvPicPr>
        <xdr:cNvPr id="2067" name="Picture 19">
          <a:extLst>
            <a:ext uri="{FF2B5EF4-FFF2-40B4-BE49-F238E27FC236}">
              <a16:creationId xmlns:a16="http://schemas.microsoft.com/office/drawing/2014/main" id="{6A89041F-D894-4E23-B705-DB5592B9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850" y="158750"/>
          <a:ext cx="6705600" cy="133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showGridLines="0" workbookViewId="0">
      <selection activeCell="H15" sqref="H15"/>
    </sheetView>
  </sheetViews>
  <sheetFormatPr defaultColWidth="9.08984375" defaultRowHeight="12.5" x14ac:dyDescent="0.25"/>
  <cols>
    <col min="1" max="16384" width="9.08984375" style="49"/>
  </cols>
  <sheetData>
    <row r="1" spans="1:4" s="88" customFormat="1" ht="27.5" x14ac:dyDescent="0.55000000000000004">
      <c r="D1" s="88" t="s">
        <v>0</v>
      </c>
    </row>
    <row r="2" spans="1:4" s="50" customFormat="1" ht="22.5" x14ac:dyDescent="0.45">
      <c r="A2" s="50" t="s">
        <v>1</v>
      </c>
    </row>
    <row r="3" spans="1:4" s="50" customFormat="1" ht="22.5" x14ac:dyDescent="0.45">
      <c r="A3" s="50" t="s">
        <v>2</v>
      </c>
    </row>
    <row r="4" spans="1:4" s="50" customFormat="1" ht="22.5" x14ac:dyDescent="0.45">
      <c r="A4" s="50" t="s">
        <v>3</v>
      </c>
    </row>
    <row r="5" spans="1:4" s="50" customFormat="1" ht="18" customHeight="1" x14ac:dyDescent="0.45"/>
    <row r="6" spans="1:4" s="50" customFormat="1" ht="22.5" x14ac:dyDescent="0.45">
      <c r="A6" s="50" t="s">
        <v>4</v>
      </c>
    </row>
    <row r="7" spans="1:4" s="50" customFormat="1" ht="22.5" x14ac:dyDescent="0.45">
      <c r="A7" s="49"/>
      <c r="B7" s="50" t="s">
        <v>5</v>
      </c>
    </row>
    <row r="8" spans="1:4" s="50" customFormat="1" ht="22.5" x14ac:dyDescent="0.45"/>
    <row r="9" spans="1:4" s="50" customFormat="1" ht="22.5" x14ac:dyDescent="0.45">
      <c r="A9" s="50" t="s">
        <v>6</v>
      </c>
    </row>
    <row r="10" spans="1:4" s="50" customFormat="1" ht="22.5" x14ac:dyDescent="0.45">
      <c r="B10" s="50" t="s">
        <v>7</v>
      </c>
    </row>
    <row r="11" spans="1:4" s="50" customFormat="1" ht="22.5" x14ac:dyDescent="0.45"/>
    <row r="12" spans="1:4" s="50" customFormat="1" ht="22.5" x14ac:dyDescent="0.45">
      <c r="A12" s="50" t="s">
        <v>8</v>
      </c>
    </row>
    <row r="13" spans="1:4" s="50" customFormat="1" ht="22.5" x14ac:dyDescent="0.45">
      <c r="B13" s="50" t="s">
        <v>9</v>
      </c>
    </row>
    <row r="14" spans="1:4" s="50" customFormat="1" ht="22.5" x14ac:dyDescent="0.45">
      <c r="B14" s="50" t="s">
        <v>10</v>
      </c>
    </row>
    <row r="15" spans="1:4" s="50" customFormat="1" ht="22.5" x14ac:dyDescent="0.45"/>
    <row r="16" spans="1:4" s="50" customFormat="1" ht="22.5" x14ac:dyDescent="0.45"/>
    <row r="17" s="50" customFormat="1" ht="22.5" x14ac:dyDescent="0.45"/>
    <row r="18" s="50" customFormat="1" ht="22.5" x14ac:dyDescent="0.45"/>
    <row r="19" s="50" customFormat="1" ht="22.5" x14ac:dyDescent="0.45"/>
    <row r="20" s="50" customFormat="1" ht="22.5" x14ac:dyDescent="0.45"/>
    <row r="21" s="50" customFormat="1" ht="22.5" x14ac:dyDescent="0.45"/>
    <row r="22" s="48" customFormat="1" ht="29.5" x14ac:dyDescent="0.55000000000000004"/>
    <row r="23" s="48" customFormat="1" ht="29.5" x14ac:dyDescent="0.55000000000000004"/>
  </sheetData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2"/>
  <sheetViews>
    <sheetView showGridLines="0" tabSelected="1" workbookViewId="0">
      <selection activeCell="A4" sqref="A4"/>
    </sheetView>
  </sheetViews>
  <sheetFormatPr defaultRowHeight="12.5" x14ac:dyDescent="0.25"/>
  <cols>
    <col min="1" max="1" width="13" style="24" customWidth="1"/>
    <col min="2" max="2" width="8.90625" style="24" customWidth="1"/>
    <col min="3" max="3" width="14" style="24" customWidth="1"/>
    <col min="4" max="4" width="13" style="24" customWidth="1"/>
  </cols>
  <sheetData>
    <row r="1" spans="1:23" s="22" customFormat="1" ht="23" thickBot="1" x14ac:dyDescent="0.5">
      <c r="A1" s="23" t="s">
        <v>11</v>
      </c>
      <c r="B1" s="23"/>
      <c r="C1" s="25" t="s">
        <v>12</v>
      </c>
      <c r="D1" s="23"/>
      <c r="L1" t="s">
        <v>13</v>
      </c>
      <c r="M1">
        <v>0</v>
      </c>
      <c r="N1" t="s">
        <v>14</v>
      </c>
      <c r="O1" t="s">
        <v>15</v>
      </c>
      <c r="P1"/>
      <c r="R1" s="22" t="s">
        <v>16</v>
      </c>
      <c r="S1" s="22" t="s">
        <v>16</v>
      </c>
    </row>
    <row r="2" spans="1:23" s="22" customFormat="1" ht="22.5" x14ac:dyDescent="0.45">
      <c r="A2" s="30"/>
      <c r="B2" s="31"/>
      <c r="C2" s="31"/>
      <c r="D2" s="32"/>
      <c r="E2" s="33"/>
      <c r="F2" s="33"/>
      <c r="G2" s="33"/>
      <c r="H2" s="33"/>
      <c r="I2" s="33"/>
      <c r="J2" s="34"/>
      <c r="L2" t="s">
        <v>17</v>
      </c>
      <c r="M2">
        <v>1</v>
      </c>
      <c r="N2">
        <f>M1-3.5*M2</f>
        <v>-3.5</v>
      </c>
      <c r="O2">
        <f>1/SQRT(2*3.14159)/$M$2*EXP(-((N2-$M$1)^2)/2/$M$2/$M$2)</f>
        <v>8.7268306360776279E-4</v>
      </c>
      <c r="P2"/>
      <c r="Q2" s="22" t="s">
        <v>18</v>
      </c>
      <c r="R2" s="22">
        <f>A4</f>
        <v>3</v>
      </c>
      <c r="S2" s="22">
        <v>0</v>
      </c>
      <c r="V2" s="22">
        <v>-2.5</v>
      </c>
      <c r="W2" s="22">
        <v>1.7528307896334291E-2</v>
      </c>
    </row>
    <row r="3" spans="1:23" s="22" customFormat="1" ht="22.5" x14ac:dyDescent="0.45">
      <c r="A3" s="35" t="s">
        <v>16</v>
      </c>
      <c r="B3" s="27"/>
      <c r="C3" s="27" t="s">
        <v>19</v>
      </c>
      <c r="D3" s="27" t="s">
        <v>20</v>
      </c>
      <c r="E3" s="28"/>
      <c r="F3" s="28"/>
      <c r="G3" s="28"/>
      <c r="H3" s="28"/>
      <c r="I3" s="28"/>
      <c r="J3" s="36"/>
      <c r="L3"/>
      <c r="M3"/>
      <c r="N3">
        <f t="shared" ref="N3:N34" si="0">N2+0.1*$M$2</f>
        <v>-3.4</v>
      </c>
      <c r="O3">
        <f>1/SQRT(2*3.14159)/$M$2*EXP(-((N3-$M$1)^2)/2/$M$2/$M$2)</f>
        <v>1.2322196888788523E-3</v>
      </c>
      <c r="P3"/>
      <c r="Q3" s="22" t="s">
        <v>21</v>
      </c>
      <c r="R3" s="22">
        <f>A4</f>
        <v>3</v>
      </c>
      <c r="S3" s="22">
        <f>MAX(O:O)</f>
        <v>0.39894244888760372</v>
      </c>
      <c r="V3" s="22">
        <v>-2.4</v>
      </c>
      <c r="W3" s="22">
        <v>2.2394539752774199E-2</v>
      </c>
    </row>
    <row r="4" spans="1:23" s="22" customFormat="1" ht="22.5" x14ac:dyDescent="0.45">
      <c r="A4" s="37">
        <v>3</v>
      </c>
      <c r="B4" s="27"/>
      <c r="C4" s="29">
        <f>1-NORMSDIST(A4)</f>
        <v>1.3498980316301035E-3</v>
      </c>
      <c r="D4" s="29">
        <f>1-C4</f>
        <v>0.9986501019683699</v>
      </c>
      <c r="E4" s="28"/>
      <c r="F4" s="28"/>
      <c r="G4" s="28"/>
      <c r="H4" s="28"/>
      <c r="I4" s="28"/>
      <c r="J4" s="36"/>
      <c r="L4"/>
      <c r="M4"/>
      <c r="N4">
        <f t="shared" si="0"/>
        <v>-3.3</v>
      </c>
      <c r="O4">
        <f t="shared" ref="O4:O18" si="1">1/SQRT(2*3.14159)/$M$2*EXP(-((N4-$M$1)^2)/2/$M$2/$M$2)</f>
        <v>1.7225696665500111E-3</v>
      </c>
      <c r="P4"/>
      <c r="V4" s="22">
        <v>-2.2999999999999998</v>
      </c>
      <c r="W4" s="22">
        <v>2.832704970502142E-2</v>
      </c>
    </row>
    <row r="5" spans="1:23" s="22" customFormat="1" ht="23" thickBot="1" x14ac:dyDescent="0.5">
      <c r="A5" s="38"/>
      <c r="B5" s="39"/>
      <c r="C5" s="39"/>
      <c r="D5" s="39"/>
      <c r="E5" s="40"/>
      <c r="F5" s="40"/>
      <c r="G5" s="40"/>
      <c r="H5" s="40"/>
      <c r="I5" s="40"/>
      <c r="J5" s="41"/>
      <c r="L5"/>
      <c r="M5"/>
      <c r="N5">
        <f t="shared" si="0"/>
        <v>-3.1999999999999997</v>
      </c>
      <c r="O5">
        <f t="shared" si="1"/>
        <v>2.38408920834206E-3</v>
      </c>
      <c r="P5"/>
      <c r="V5" s="22">
        <v>-2.2000000000000002</v>
      </c>
      <c r="W5" s="22">
        <v>3.5474607828294383E-2</v>
      </c>
    </row>
    <row r="6" spans="1:23" s="22" customFormat="1" ht="22.5" x14ac:dyDescent="0.45">
      <c r="A6" s="42"/>
      <c r="B6" s="32"/>
      <c r="C6" s="32"/>
      <c r="D6" s="32"/>
      <c r="E6" s="33"/>
      <c r="F6" s="33"/>
      <c r="G6" s="33"/>
      <c r="H6" s="33"/>
      <c r="I6" s="33"/>
      <c r="J6" s="34"/>
      <c r="L6"/>
      <c r="M6"/>
      <c r="N6">
        <f t="shared" si="0"/>
        <v>-3.0999999999999996</v>
      </c>
      <c r="O6">
        <f t="shared" si="1"/>
        <v>3.2668204358828039E-3</v>
      </c>
      <c r="P6"/>
      <c r="R6" s="22">
        <f>C8</f>
        <v>1.8807936081512504</v>
      </c>
      <c r="S6" s="22">
        <v>0</v>
      </c>
      <c r="V6" s="22">
        <v>-2.1</v>
      </c>
      <c r="W6" s="22">
        <v>4.3983614556116171E-2</v>
      </c>
    </row>
    <row r="7" spans="1:23" s="22" customFormat="1" ht="22.5" x14ac:dyDescent="0.45">
      <c r="A7" s="35" t="s">
        <v>19</v>
      </c>
      <c r="B7" s="27"/>
      <c r="C7" s="27" t="s">
        <v>16</v>
      </c>
      <c r="D7" s="27" t="s">
        <v>20</v>
      </c>
      <c r="E7" s="28"/>
      <c r="F7" s="28"/>
      <c r="G7" s="28"/>
      <c r="H7" s="28"/>
      <c r="I7" s="28"/>
      <c r="J7" s="36"/>
      <c r="L7"/>
      <c r="M7"/>
      <c r="N7">
        <f t="shared" si="0"/>
        <v>-2.9999999999999996</v>
      </c>
      <c r="O7">
        <f t="shared" si="1"/>
        <v>4.4318502836503066E-3</v>
      </c>
      <c r="P7"/>
      <c r="R7" s="22">
        <f>C8</f>
        <v>1.8807936081512504</v>
      </c>
      <c r="S7" s="22">
        <f>MAX(O:O)</f>
        <v>0.39894244888760372</v>
      </c>
      <c r="V7" s="22">
        <v>-2</v>
      </c>
      <c r="W7" s="22">
        <v>5.3990989315311877E-2</v>
      </c>
    </row>
    <row r="8" spans="1:23" s="22" customFormat="1" ht="22.5" x14ac:dyDescent="0.45">
      <c r="A8" s="43">
        <v>0.03</v>
      </c>
      <c r="B8" s="27"/>
      <c r="C8" s="44">
        <f>NORMSINV(1-A8)</f>
        <v>1.8807936081512504</v>
      </c>
      <c r="D8" s="29">
        <f>1-A8</f>
        <v>0.97</v>
      </c>
      <c r="E8" s="28"/>
      <c r="F8" s="28"/>
      <c r="G8" s="28"/>
      <c r="H8" s="28"/>
      <c r="I8" s="28"/>
      <c r="J8" s="36"/>
      <c r="L8"/>
      <c r="M8"/>
      <c r="N8">
        <f t="shared" si="0"/>
        <v>-2.8999999999999995</v>
      </c>
      <c r="O8">
        <f t="shared" si="1"/>
        <v>5.9525349337219771E-3</v>
      </c>
      <c r="P8"/>
      <c r="V8" s="22">
        <v>-1.9</v>
      </c>
      <c r="W8" s="22">
        <v>6.5615842486348191E-2</v>
      </c>
    </row>
    <row r="9" spans="1:23" s="22" customFormat="1" ht="23" thickBot="1" x14ac:dyDescent="0.5">
      <c r="A9" s="38"/>
      <c r="B9" s="39"/>
      <c r="C9" s="39"/>
      <c r="D9" s="39"/>
      <c r="E9" s="40"/>
      <c r="F9" s="40"/>
      <c r="G9" s="40"/>
      <c r="H9" s="40"/>
      <c r="I9" s="40"/>
      <c r="J9" s="41"/>
      <c r="L9"/>
      <c r="M9"/>
      <c r="N9">
        <f t="shared" si="0"/>
        <v>-2.7999999999999994</v>
      </c>
      <c r="O9">
        <f t="shared" si="1"/>
        <v>7.9154549259300606E-3</v>
      </c>
      <c r="P9"/>
      <c r="V9" s="22">
        <v>-1.8</v>
      </c>
      <c r="W9" s="22">
        <v>7.8950191644088438E-2</v>
      </c>
    </row>
    <row r="10" spans="1:23" s="22" customFormat="1" ht="22.5" x14ac:dyDescent="0.45">
      <c r="A10" s="42"/>
      <c r="B10" s="32"/>
      <c r="C10" s="32"/>
      <c r="D10" s="32"/>
      <c r="E10" s="33"/>
      <c r="F10" s="33"/>
      <c r="G10" s="33"/>
      <c r="H10" s="33"/>
      <c r="I10" s="33"/>
      <c r="J10" s="34"/>
      <c r="L10"/>
      <c r="M10"/>
      <c r="N10">
        <f t="shared" si="0"/>
        <v>-2.6999999999999993</v>
      </c>
      <c r="O10">
        <f t="shared" si="1"/>
        <v>1.0420939215518942E-2</v>
      </c>
      <c r="P10"/>
      <c r="R10" s="26">
        <f>C12</f>
        <v>0.67448975019608193</v>
      </c>
      <c r="S10" s="22">
        <v>0</v>
      </c>
      <c r="V10" s="22">
        <v>-1.7</v>
      </c>
      <c r="W10" s="22">
        <v>9.4049117096840967E-2</v>
      </c>
    </row>
    <row r="11" spans="1:23" s="22" customFormat="1" ht="22.5" x14ac:dyDescent="0.45">
      <c r="A11" s="35" t="s">
        <v>20</v>
      </c>
      <c r="B11" s="27"/>
      <c r="C11" s="27" t="s">
        <v>16</v>
      </c>
      <c r="D11" s="27" t="s">
        <v>19</v>
      </c>
      <c r="E11" s="28"/>
      <c r="F11" s="28"/>
      <c r="G11" s="28"/>
      <c r="H11" s="28"/>
      <c r="I11" s="28"/>
      <c r="J11" s="36"/>
      <c r="L11"/>
      <c r="M11"/>
      <c r="N11">
        <f t="shared" si="0"/>
        <v>-2.5999999999999992</v>
      </c>
      <c r="O11">
        <f t="shared" si="1"/>
        <v>1.3582974970210925E-2</v>
      </c>
      <c r="P11"/>
      <c r="R11" s="26">
        <f>C12</f>
        <v>0.67448975019608193</v>
      </c>
      <c r="S11" s="22">
        <f>MAX(O:O)</f>
        <v>0.39894244888760372</v>
      </c>
      <c r="V11" s="22">
        <v>-1.6</v>
      </c>
      <c r="W11" s="22">
        <v>0.110920881524896</v>
      </c>
    </row>
    <row r="12" spans="1:23" s="22" customFormat="1" ht="22.5" x14ac:dyDescent="0.45">
      <c r="A12" s="43">
        <v>0.75</v>
      </c>
      <c r="B12" s="27"/>
      <c r="C12" s="44">
        <f>NORMSINV(A12)</f>
        <v>0.67448975019608193</v>
      </c>
      <c r="D12" s="29">
        <f>1-A12</f>
        <v>0.25</v>
      </c>
      <c r="E12" s="28"/>
      <c r="F12" s="28"/>
      <c r="G12" s="28"/>
      <c r="H12" s="28"/>
      <c r="I12" s="28"/>
      <c r="J12" s="36"/>
      <c r="L12"/>
      <c r="M12"/>
      <c r="N12">
        <f t="shared" si="0"/>
        <v>-2.4999999999999991</v>
      </c>
      <c r="O12">
        <f t="shared" si="1"/>
        <v>1.7528307896334291E-2</v>
      </c>
      <c r="P12"/>
      <c r="V12" s="22">
        <v>-1.5</v>
      </c>
      <c r="W12" s="22">
        <v>0.12951765036534321</v>
      </c>
    </row>
    <row r="13" spans="1:23" s="22" customFormat="1" ht="23" thickBot="1" x14ac:dyDescent="0.5">
      <c r="A13" s="45"/>
      <c r="B13" s="46"/>
      <c r="C13" s="46"/>
      <c r="D13" s="46"/>
      <c r="E13" s="40"/>
      <c r="F13" s="40"/>
      <c r="G13" s="40"/>
      <c r="H13" s="40"/>
      <c r="I13" s="40"/>
      <c r="J13" s="41"/>
      <c r="L13"/>
      <c r="M13"/>
      <c r="N13">
        <f t="shared" si="0"/>
        <v>-2.399999999999999</v>
      </c>
      <c r="O13">
        <f t="shared" si="1"/>
        <v>2.2394539752774199E-2</v>
      </c>
      <c r="P13"/>
      <c r="V13" s="22">
        <v>-1.4</v>
      </c>
      <c r="W13" s="22">
        <v>0.14972752887047525</v>
      </c>
    </row>
    <row r="14" spans="1:23" s="22" customFormat="1" ht="22.5" x14ac:dyDescent="0.45">
      <c r="A14" s="23"/>
      <c r="B14" s="23"/>
      <c r="C14" s="23"/>
      <c r="D14" s="23"/>
      <c r="L14"/>
      <c r="M14"/>
      <c r="N14">
        <f t="shared" si="0"/>
        <v>-2.2999999999999989</v>
      </c>
      <c r="O14">
        <f t="shared" si="1"/>
        <v>2.832704970502142E-2</v>
      </c>
      <c r="P14"/>
      <c r="V14" s="22">
        <v>-1.3</v>
      </c>
      <c r="W14" s="22">
        <v>0.17136866442228232</v>
      </c>
    </row>
    <row r="15" spans="1:23" s="22" customFormat="1" ht="22.5" x14ac:dyDescent="0.45">
      <c r="A15" s="23"/>
      <c r="B15" s="23"/>
      <c r="C15" s="23"/>
      <c r="D15" s="23"/>
      <c r="L15"/>
      <c r="M15"/>
      <c r="N15">
        <f t="shared" si="0"/>
        <v>-2.1999999999999988</v>
      </c>
      <c r="O15">
        <f t="shared" si="1"/>
        <v>3.5474607828294383E-2</v>
      </c>
      <c r="P15"/>
      <c r="V15" s="22">
        <v>-1.2</v>
      </c>
      <c r="W15" s="22">
        <v>0.19418613699423726</v>
      </c>
    </row>
    <row r="16" spans="1:23" s="22" customFormat="1" ht="22.5" x14ac:dyDescent="0.45">
      <c r="A16" s="23"/>
      <c r="B16" s="23"/>
      <c r="C16" s="23"/>
      <c r="D16" s="23"/>
      <c r="L16"/>
      <c r="M16"/>
      <c r="N16">
        <f t="shared" si="0"/>
        <v>-2.0999999999999988</v>
      </c>
      <c r="O16">
        <f t="shared" si="1"/>
        <v>4.3983614556116171E-2</v>
      </c>
      <c r="P16"/>
      <c r="V16" s="22">
        <v>-1.1000000000000001</v>
      </c>
      <c r="W16" s="22">
        <v>0.2178522690385403</v>
      </c>
    </row>
    <row r="17" spans="1:23" s="22" customFormat="1" ht="22.5" x14ac:dyDescent="0.45">
      <c r="A17" s="23"/>
      <c r="B17" s="23"/>
      <c r="C17" s="23"/>
      <c r="D17" s="23"/>
      <c r="L17"/>
      <c r="M17"/>
      <c r="N17">
        <f t="shared" si="0"/>
        <v>-1.9999999999999987</v>
      </c>
      <c r="O17">
        <f t="shared" si="1"/>
        <v>5.3990989315311877E-2</v>
      </c>
      <c r="P17"/>
      <c r="V17" s="22">
        <v>-0.99999999999999789</v>
      </c>
      <c r="W17" s="22">
        <v>0.24197082671117234</v>
      </c>
    </row>
    <row r="18" spans="1:23" s="22" customFormat="1" ht="22.5" x14ac:dyDescent="0.45">
      <c r="A18" s="23"/>
      <c r="B18" s="23"/>
      <c r="C18" s="23"/>
      <c r="D18" s="23"/>
      <c r="L18"/>
      <c r="M18"/>
      <c r="N18">
        <f t="shared" si="0"/>
        <v>-1.8999999999999986</v>
      </c>
      <c r="O18">
        <f t="shared" si="1"/>
        <v>6.5615842486348191E-2</v>
      </c>
      <c r="P18"/>
    </row>
    <row r="19" spans="1:23" s="22" customFormat="1" ht="22.5" x14ac:dyDescent="0.45">
      <c r="A19" s="23"/>
      <c r="B19" s="23"/>
      <c r="C19" s="23"/>
      <c r="D19" s="23"/>
      <c r="L19"/>
      <c r="M19"/>
      <c r="N19">
        <f t="shared" si="0"/>
        <v>-1.7999999999999985</v>
      </c>
      <c r="O19">
        <f t="shared" ref="O19:O34" si="2">1/SQRT(2*3.14159)/$M$2*EXP(-((N19-$M$1)^2)/2/$M$2/$M$2)</f>
        <v>7.8950191644088438E-2</v>
      </c>
      <c r="P19"/>
    </row>
    <row r="20" spans="1:23" s="22" customFormat="1" ht="22.5" x14ac:dyDescent="0.45">
      <c r="A20" s="23"/>
      <c r="B20" s="23"/>
      <c r="C20" s="23"/>
      <c r="D20" s="23"/>
      <c r="L20"/>
      <c r="M20"/>
      <c r="N20">
        <f t="shared" si="0"/>
        <v>-1.6999999999999984</v>
      </c>
      <c r="O20">
        <f t="shared" si="2"/>
        <v>9.4049117096840967E-2</v>
      </c>
      <c r="P20"/>
    </row>
    <row r="21" spans="1:23" s="22" customFormat="1" ht="22.5" x14ac:dyDescent="0.45">
      <c r="A21" s="23"/>
      <c r="B21" s="23"/>
      <c r="C21" s="23"/>
      <c r="D21" s="23"/>
      <c r="L21"/>
      <c r="M21"/>
      <c r="N21">
        <f t="shared" si="0"/>
        <v>-1.5999999999999983</v>
      </c>
      <c r="O21">
        <f t="shared" si="2"/>
        <v>0.110920881524896</v>
      </c>
      <c r="P21"/>
    </row>
    <row r="22" spans="1:23" s="22" customFormat="1" ht="22.5" x14ac:dyDescent="0.45">
      <c r="A22" s="23"/>
      <c r="B22" s="23"/>
      <c r="C22" s="23"/>
      <c r="D22" s="23"/>
      <c r="L22"/>
      <c r="M22"/>
      <c r="N22">
        <f t="shared" si="0"/>
        <v>-1.4999999999999982</v>
      </c>
      <c r="O22">
        <f t="shared" si="2"/>
        <v>0.12951765036534321</v>
      </c>
      <c r="P22"/>
    </row>
    <row r="23" spans="1:23" s="22" customFormat="1" ht="22.5" x14ac:dyDescent="0.45">
      <c r="A23" s="23"/>
      <c r="B23" s="23"/>
      <c r="C23" s="23"/>
      <c r="D23" s="23"/>
      <c r="L23"/>
      <c r="M23"/>
      <c r="N23">
        <f t="shared" si="0"/>
        <v>-1.3999999999999981</v>
      </c>
      <c r="O23">
        <f t="shared" si="2"/>
        <v>0.14972752887047525</v>
      </c>
      <c r="P23"/>
    </row>
    <row r="24" spans="1:23" s="22" customFormat="1" ht="22.5" x14ac:dyDescent="0.45">
      <c r="A24" s="23"/>
      <c r="B24" s="23"/>
      <c r="C24" s="23"/>
      <c r="D24" s="23"/>
      <c r="L24"/>
      <c r="M24"/>
      <c r="N24">
        <f t="shared" si="0"/>
        <v>-1.299999999999998</v>
      </c>
      <c r="O24">
        <f t="shared" si="2"/>
        <v>0.17136866442228232</v>
      </c>
      <c r="P24"/>
    </row>
    <row r="25" spans="1:23" s="22" customFormat="1" ht="22.5" x14ac:dyDescent="0.45">
      <c r="A25" s="23"/>
      <c r="B25" s="23"/>
      <c r="C25" s="23"/>
      <c r="D25" s="23"/>
      <c r="L25"/>
      <c r="M25"/>
      <c r="N25">
        <f t="shared" si="0"/>
        <v>-1.199999999999998</v>
      </c>
      <c r="O25">
        <f t="shared" si="2"/>
        <v>0.19418613699423726</v>
      </c>
      <c r="P25"/>
    </row>
    <row r="26" spans="1:23" s="22" customFormat="1" ht="22.5" x14ac:dyDescent="0.45">
      <c r="A26" s="23"/>
      <c r="B26" s="23"/>
      <c r="C26" s="23"/>
      <c r="D26" s="23"/>
      <c r="L26"/>
      <c r="M26"/>
      <c r="N26">
        <f t="shared" si="0"/>
        <v>-1.0999999999999979</v>
      </c>
      <c r="O26">
        <f t="shared" si="2"/>
        <v>0.2178522690385403</v>
      </c>
      <c r="P26"/>
    </row>
    <row r="27" spans="1:23" x14ac:dyDescent="0.25">
      <c r="N27">
        <f t="shared" si="0"/>
        <v>-0.99999999999999789</v>
      </c>
      <c r="O27">
        <f t="shared" si="2"/>
        <v>0.24197082671117234</v>
      </c>
    </row>
    <row r="28" spans="1:23" x14ac:dyDescent="0.25">
      <c r="N28">
        <f t="shared" si="0"/>
        <v>-0.89999999999999791</v>
      </c>
      <c r="O28">
        <f t="shared" si="2"/>
        <v>0.26608536227512436</v>
      </c>
    </row>
    <row r="29" spans="1:23" x14ac:dyDescent="0.25">
      <c r="N29">
        <f t="shared" si="0"/>
        <v>-0.79999999999999793</v>
      </c>
      <c r="O29">
        <f t="shared" si="2"/>
        <v>0.28969167510755411</v>
      </c>
    </row>
    <row r="30" spans="1:23" x14ac:dyDescent="0.25">
      <c r="N30">
        <f t="shared" si="0"/>
        <v>-0.69999999999999796</v>
      </c>
      <c r="O30">
        <f t="shared" si="2"/>
        <v>0.31225406524165239</v>
      </c>
    </row>
    <row r="31" spans="1:23" x14ac:dyDescent="0.25">
      <c r="N31">
        <f t="shared" si="0"/>
        <v>-0.59999999999999798</v>
      </c>
      <c r="O31">
        <f t="shared" si="2"/>
        <v>0.33322474362327975</v>
      </c>
    </row>
    <row r="32" spans="1:23" x14ac:dyDescent="0.25">
      <c r="N32">
        <f t="shared" si="0"/>
        <v>-0.499999999999998</v>
      </c>
      <c r="O32">
        <f t="shared" si="2"/>
        <v>0.35206547545282391</v>
      </c>
    </row>
    <row r="33" spans="14:15" x14ac:dyDescent="0.25">
      <c r="N33">
        <f t="shared" si="0"/>
        <v>-0.39999999999999802</v>
      </c>
      <c r="O33">
        <f t="shared" si="2"/>
        <v>0.36827029583566223</v>
      </c>
    </row>
    <row r="34" spans="14:15" x14ac:dyDescent="0.25">
      <c r="N34">
        <f t="shared" si="0"/>
        <v>-0.29999999999999805</v>
      </c>
      <c r="O34">
        <f t="shared" si="2"/>
        <v>0.38138797653287959</v>
      </c>
    </row>
    <row r="35" spans="14:15" x14ac:dyDescent="0.25">
      <c r="N35">
        <f t="shared" ref="N35:N66" si="3">N34+0.1*$M$2</f>
        <v>-0.19999999999999804</v>
      </c>
      <c r="O35">
        <f t="shared" ref="O35:O50" si="4">1/SQRT(2*3.14159)/$M$2*EXP(-((N35-$M$1)^2)/2/$M$2/$M$2)</f>
        <v>0.39104285912537734</v>
      </c>
    </row>
    <row r="36" spans="14:15" x14ac:dyDescent="0.25">
      <c r="N36">
        <f t="shared" si="3"/>
        <v>-9.9999999999998035E-2</v>
      </c>
      <c r="O36">
        <f t="shared" si="4"/>
        <v>0.39695271512285463</v>
      </c>
    </row>
    <row r="37" spans="14:15" x14ac:dyDescent="0.25">
      <c r="N37">
        <f t="shared" si="3"/>
        <v>1.9706458687096529E-15</v>
      </c>
      <c r="O37">
        <f t="shared" si="4"/>
        <v>0.39894244888760372</v>
      </c>
    </row>
    <row r="38" spans="14:15" x14ac:dyDescent="0.25">
      <c r="N38">
        <f t="shared" si="3"/>
        <v>0.10000000000000198</v>
      </c>
      <c r="O38">
        <f t="shared" si="4"/>
        <v>0.39695271512285446</v>
      </c>
    </row>
    <row r="39" spans="14:15" x14ac:dyDescent="0.25">
      <c r="N39">
        <f t="shared" si="3"/>
        <v>0.20000000000000198</v>
      </c>
      <c r="O39">
        <f t="shared" si="4"/>
        <v>0.39104285912537706</v>
      </c>
    </row>
    <row r="40" spans="14:15" x14ac:dyDescent="0.25">
      <c r="N40">
        <f t="shared" si="3"/>
        <v>0.30000000000000199</v>
      </c>
      <c r="O40">
        <f t="shared" si="4"/>
        <v>0.38138797653287909</v>
      </c>
    </row>
    <row r="41" spans="14:15" x14ac:dyDescent="0.25">
      <c r="N41">
        <f t="shared" si="3"/>
        <v>0.40000000000000202</v>
      </c>
      <c r="O41">
        <f t="shared" si="4"/>
        <v>0.36827029583566168</v>
      </c>
    </row>
    <row r="42" spans="14:15" x14ac:dyDescent="0.25">
      <c r="N42">
        <f t="shared" si="3"/>
        <v>0.500000000000002</v>
      </c>
      <c r="O42">
        <f t="shared" si="4"/>
        <v>0.35206547545282324</v>
      </c>
    </row>
    <row r="43" spans="14:15" x14ac:dyDescent="0.25">
      <c r="N43">
        <f t="shared" si="3"/>
        <v>0.60000000000000198</v>
      </c>
      <c r="O43">
        <f t="shared" si="4"/>
        <v>0.33322474362327892</v>
      </c>
    </row>
    <row r="44" spans="14:15" x14ac:dyDescent="0.25">
      <c r="N44">
        <f t="shared" si="3"/>
        <v>0.70000000000000195</v>
      </c>
      <c r="O44">
        <f t="shared" si="4"/>
        <v>0.31225406524165156</v>
      </c>
    </row>
    <row r="45" spans="14:15" x14ac:dyDescent="0.25">
      <c r="N45">
        <f t="shared" si="3"/>
        <v>0.80000000000000193</v>
      </c>
      <c r="O45">
        <f t="shared" si="4"/>
        <v>0.28969167510755317</v>
      </c>
    </row>
    <row r="46" spans="14:15" x14ac:dyDescent="0.25">
      <c r="N46">
        <f t="shared" si="3"/>
        <v>0.90000000000000191</v>
      </c>
      <c r="O46">
        <f t="shared" si="4"/>
        <v>0.26608536227512342</v>
      </c>
    </row>
    <row r="47" spans="14:15" x14ac:dyDescent="0.25">
      <c r="N47">
        <f t="shared" si="3"/>
        <v>1.000000000000002</v>
      </c>
      <c r="O47">
        <f t="shared" si="4"/>
        <v>0.24197082671117134</v>
      </c>
    </row>
    <row r="48" spans="14:15" x14ac:dyDescent="0.25">
      <c r="N48">
        <f t="shared" si="3"/>
        <v>1.1000000000000021</v>
      </c>
      <c r="O48">
        <f t="shared" si="4"/>
        <v>0.2178522690385393</v>
      </c>
    </row>
    <row r="49" spans="14:15" x14ac:dyDescent="0.25">
      <c r="N49">
        <f t="shared" si="3"/>
        <v>1.2000000000000022</v>
      </c>
      <c r="O49">
        <f t="shared" si="4"/>
        <v>0.19418613699423629</v>
      </c>
    </row>
    <row r="50" spans="14:15" x14ac:dyDescent="0.25">
      <c r="N50">
        <f t="shared" si="3"/>
        <v>1.3000000000000023</v>
      </c>
      <c r="O50">
        <f t="shared" si="4"/>
        <v>0.17136866442228138</v>
      </c>
    </row>
    <row r="51" spans="14:15" x14ac:dyDescent="0.25">
      <c r="N51">
        <f t="shared" si="3"/>
        <v>1.4000000000000024</v>
      </c>
      <c r="O51">
        <f t="shared" ref="O51:O66" si="5">1/SQRT(2*3.14159)/$M$2*EXP(-((N51-$M$1)^2)/2/$M$2/$M$2)</f>
        <v>0.14972752887047436</v>
      </c>
    </row>
    <row r="52" spans="14:15" x14ac:dyDescent="0.25">
      <c r="N52">
        <f t="shared" si="3"/>
        <v>1.5000000000000024</v>
      </c>
      <c r="O52">
        <f t="shared" si="5"/>
        <v>0.12951765036534241</v>
      </c>
    </row>
    <row r="53" spans="14:15" x14ac:dyDescent="0.25">
      <c r="N53">
        <f t="shared" si="3"/>
        <v>1.6000000000000025</v>
      </c>
      <c r="O53">
        <f t="shared" si="5"/>
        <v>0.11092088152489528</v>
      </c>
    </row>
    <row r="54" spans="14:15" x14ac:dyDescent="0.25">
      <c r="N54">
        <f t="shared" si="3"/>
        <v>1.7000000000000026</v>
      </c>
      <c r="O54">
        <f t="shared" si="5"/>
        <v>9.4049117096840273E-2</v>
      </c>
    </row>
    <row r="55" spans="14:15" x14ac:dyDescent="0.25">
      <c r="N55">
        <f t="shared" si="3"/>
        <v>1.8000000000000027</v>
      </c>
      <c r="O55">
        <f t="shared" si="5"/>
        <v>7.8950191644087842E-2</v>
      </c>
    </row>
    <row r="56" spans="14:15" x14ac:dyDescent="0.25">
      <c r="N56">
        <f t="shared" si="3"/>
        <v>1.9000000000000028</v>
      </c>
      <c r="O56">
        <f t="shared" si="5"/>
        <v>6.5615842486347678E-2</v>
      </c>
    </row>
    <row r="57" spans="14:15" x14ac:dyDescent="0.25">
      <c r="N57">
        <f t="shared" si="3"/>
        <v>2.0000000000000027</v>
      </c>
      <c r="O57">
        <f t="shared" si="5"/>
        <v>5.3990989315311447E-2</v>
      </c>
    </row>
    <row r="58" spans="14:15" x14ac:dyDescent="0.25">
      <c r="N58">
        <f t="shared" si="3"/>
        <v>2.1000000000000028</v>
      </c>
      <c r="O58">
        <f t="shared" si="5"/>
        <v>4.3983614556115797E-2</v>
      </c>
    </row>
    <row r="59" spans="14:15" x14ac:dyDescent="0.25">
      <c r="N59">
        <f t="shared" si="3"/>
        <v>2.2000000000000028</v>
      </c>
      <c r="O59">
        <f t="shared" si="5"/>
        <v>3.5474607828294064E-2</v>
      </c>
    </row>
    <row r="60" spans="14:15" x14ac:dyDescent="0.25">
      <c r="N60">
        <f t="shared" si="3"/>
        <v>2.3000000000000029</v>
      </c>
      <c r="O60">
        <f t="shared" si="5"/>
        <v>2.8327049705021156E-2</v>
      </c>
    </row>
    <row r="61" spans="14:15" x14ac:dyDescent="0.25">
      <c r="N61">
        <f t="shared" si="3"/>
        <v>2.400000000000003</v>
      </c>
      <c r="O61">
        <f t="shared" si="5"/>
        <v>2.239453975277398E-2</v>
      </c>
    </row>
    <row r="62" spans="14:15" x14ac:dyDescent="0.25">
      <c r="N62">
        <f t="shared" si="3"/>
        <v>2.5000000000000031</v>
      </c>
      <c r="O62">
        <f t="shared" si="5"/>
        <v>1.7528307896334111E-2</v>
      </c>
    </row>
    <row r="63" spans="14:15" x14ac:dyDescent="0.25">
      <c r="N63">
        <f t="shared" si="3"/>
        <v>2.6000000000000032</v>
      </c>
      <c r="O63">
        <f t="shared" si="5"/>
        <v>1.3582974970210786E-2</v>
      </c>
    </row>
    <row r="64" spans="14:15" x14ac:dyDescent="0.25">
      <c r="N64">
        <f t="shared" si="3"/>
        <v>2.7000000000000033</v>
      </c>
      <c r="O64">
        <f t="shared" si="5"/>
        <v>1.0420939215518831E-2</v>
      </c>
    </row>
    <row r="65" spans="14:15" x14ac:dyDescent="0.25">
      <c r="N65">
        <f t="shared" si="3"/>
        <v>2.8000000000000034</v>
      </c>
      <c r="O65">
        <f t="shared" si="5"/>
        <v>7.9154549259299722E-3</v>
      </c>
    </row>
    <row r="66" spans="14:15" x14ac:dyDescent="0.25">
      <c r="N66">
        <f t="shared" si="3"/>
        <v>2.9000000000000035</v>
      </c>
      <c r="O66">
        <f t="shared" si="5"/>
        <v>5.9525349337219086E-3</v>
      </c>
    </row>
    <row r="67" spans="14:15" x14ac:dyDescent="0.25">
      <c r="N67">
        <f t="shared" ref="N67:N72" si="6">N66+0.1*$M$2</f>
        <v>3.0000000000000036</v>
      </c>
      <c r="O67">
        <f t="shared" ref="O67:O72" si="7">1/SQRT(2*3.14159)/$M$2*EXP(-((N67-$M$1)^2)/2/$M$2/$M$2)</f>
        <v>4.4318502836502511E-3</v>
      </c>
    </row>
    <row r="68" spans="14:15" x14ac:dyDescent="0.25">
      <c r="N68">
        <f t="shared" si="6"/>
        <v>3.1000000000000036</v>
      </c>
      <c r="O68">
        <f t="shared" si="7"/>
        <v>3.2668204358827632E-3</v>
      </c>
    </row>
    <row r="69" spans="14:15" x14ac:dyDescent="0.25">
      <c r="N69">
        <f t="shared" si="6"/>
        <v>3.2000000000000037</v>
      </c>
      <c r="O69">
        <f t="shared" si="7"/>
        <v>2.3840892083420301E-3</v>
      </c>
    </row>
    <row r="70" spans="14:15" x14ac:dyDescent="0.25">
      <c r="N70">
        <f t="shared" si="6"/>
        <v>3.3000000000000038</v>
      </c>
      <c r="O70">
        <f t="shared" si="7"/>
        <v>1.7225696665499883E-3</v>
      </c>
    </row>
    <row r="71" spans="14:15" x14ac:dyDescent="0.25">
      <c r="N71">
        <f t="shared" si="6"/>
        <v>3.4000000000000039</v>
      </c>
      <c r="O71">
        <f t="shared" si="7"/>
        <v>1.2322196888788349E-3</v>
      </c>
    </row>
    <row r="72" spans="14:15" x14ac:dyDescent="0.25">
      <c r="N72">
        <f t="shared" si="6"/>
        <v>3.500000000000004</v>
      </c>
      <c r="O72">
        <f t="shared" si="7"/>
        <v>8.7268306360775033E-4</v>
      </c>
    </row>
  </sheetData>
  <sheetProtection sheet="1" objects="1" scenarios="1"/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0:BP61"/>
  <sheetViews>
    <sheetView showGridLines="0" zoomScale="75" workbookViewId="0">
      <selection activeCell="A11" sqref="A11"/>
    </sheetView>
  </sheetViews>
  <sheetFormatPr defaultColWidth="8.90625" defaultRowHeight="13" outlineLevelCol="1" x14ac:dyDescent="0.3"/>
  <cols>
    <col min="1" max="1" width="9.90625" style="1" customWidth="1"/>
    <col min="2" max="2" width="9.6328125" style="6" customWidth="1"/>
    <col min="3" max="3" width="9.90625" style="7" customWidth="1"/>
    <col min="4" max="4" width="9.6328125" style="6" customWidth="1"/>
    <col min="5" max="5" width="9.90625" style="7" customWidth="1"/>
    <col min="6" max="6" width="9.6328125" style="6" customWidth="1"/>
    <col min="7" max="7" width="9.90625" style="7" customWidth="1"/>
    <col min="8" max="8" width="9.6328125" style="6" customWidth="1"/>
    <col min="9" max="9" width="9.90625" style="7" customWidth="1"/>
    <col min="10" max="10" width="10.54296875" style="6" customWidth="1"/>
    <col min="11" max="11" width="9.90625" style="1" customWidth="1" collapsed="1"/>
    <col min="12" max="12" width="10.453125" style="16" customWidth="1"/>
    <col min="13" max="13" width="9.90625" style="7" customWidth="1"/>
    <col min="14" max="14" width="11" style="16" customWidth="1"/>
    <col min="15" max="15" width="8.08984375" style="7" customWidth="1"/>
    <col min="16" max="16" width="11" style="16" customWidth="1"/>
    <col min="17" max="17" width="8.6328125" style="7" customWidth="1"/>
    <col min="18" max="18" width="11" style="16" customWidth="1"/>
    <col min="19" max="19" width="8.54296875" style="7" customWidth="1"/>
    <col min="20" max="20" width="11" style="19" customWidth="1"/>
    <col min="21" max="21" width="9.90625" style="1" customWidth="1"/>
    <col min="22" max="22" width="9.6328125" style="6" customWidth="1"/>
    <col min="23" max="23" width="9.90625" style="7" customWidth="1"/>
    <col min="24" max="24" width="9.6328125" style="6" customWidth="1"/>
    <col min="25" max="25" width="9.90625" style="7" customWidth="1"/>
    <col min="26" max="26" width="11.453125" style="6" customWidth="1"/>
    <col min="27" max="27" width="9.90625" style="7" customWidth="1"/>
    <col min="28" max="28" width="10.90625" style="6" customWidth="1"/>
    <col min="29" max="29" width="9.90625" style="7" customWidth="1"/>
    <col min="30" max="30" width="11.54296875" style="6" customWidth="1"/>
    <col min="31" max="31" width="9.90625" customWidth="1"/>
    <col min="32" max="32" width="9.6328125" customWidth="1"/>
    <col min="33" max="33" width="9.90625" customWidth="1"/>
    <col min="34" max="34" width="9.6328125" customWidth="1"/>
    <col min="35" max="35" width="9.90625" customWidth="1"/>
    <col min="36" max="36" width="9.6328125" customWidth="1"/>
    <col min="37" max="37" width="9.90625" customWidth="1"/>
    <col min="38" max="38" width="9.6328125" customWidth="1"/>
    <col min="39" max="39" width="9.90625" customWidth="1"/>
    <col min="40" max="40" width="9.6328125" customWidth="1"/>
    <col min="41" max="41" width="9.90625" hidden="1" customWidth="1" outlineLevel="1"/>
    <col min="42" max="42" width="9.6328125" hidden="1" customWidth="1" outlineLevel="1"/>
    <col min="43" max="43" width="9.90625" hidden="1" customWidth="1" outlineLevel="1"/>
    <col min="44" max="44" width="9.6328125" hidden="1" customWidth="1" outlineLevel="1"/>
    <col min="45" max="45" width="9.90625" customWidth="1" collapsed="1"/>
    <col min="46" max="48" width="8.90625" outlineLevel="1"/>
    <col min="49" max="68" width="8.7265625" customWidth="1"/>
    <col min="69" max="16384" width="8.90625" style="8"/>
  </cols>
  <sheetData>
    <row r="10" spans="1:68" s="3" customFormat="1" x14ac:dyDescent="0.3">
      <c r="A10" s="4" t="s">
        <v>16</v>
      </c>
      <c r="B10" s="2" t="s">
        <v>22</v>
      </c>
      <c r="C10" s="5" t="s">
        <v>16</v>
      </c>
      <c r="D10" s="2" t="s">
        <v>22</v>
      </c>
      <c r="E10" s="5" t="s">
        <v>16</v>
      </c>
      <c r="F10" s="2" t="s">
        <v>22</v>
      </c>
      <c r="G10" s="5" t="s">
        <v>16</v>
      </c>
      <c r="H10" s="2" t="s">
        <v>22</v>
      </c>
      <c r="I10" s="5" t="s">
        <v>16</v>
      </c>
      <c r="J10" s="2" t="s">
        <v>22</v>
      </c>
      <c r="K10" s="4" t="s">
        <v>16</v>
      </c>
      <c r="L10" s="15" t="s">
        <v>23</v>
      </c>
      <c r="M10" s="5" t="s">
        <v>16</v>
      </c>
      <c r="N10" s="15" t="s">
        <v>23</v>
      </c>
      <c r="O10" s="5" t="s">
        <v>16</v>
      </c>
      <c r="P10" s="15" t="s">
        <v>23</v>
      </c>
      <c r="Q10" s="5" t="s">
        <v>16</v>
      </c>
      <c r="R10" s="15" t="s">
        <v>23</v>
      </c>
      <c r="S10" s="5" t="s">
        <v>16</v>
      </c>
      <c r="T10" s="18" t="s">
        <v>23</v>
      </c>
      <c r="U10" s="4" t="s">
        <v>16</v>
      </c>
      <c r="V10" s="2" t="s">
        <v>20</v>
      </c>
      <c r="W10" s="5" t="s">
        <v>16</v>
      </c>
      <c r="X10" s="2" t="s">
        <v>20</v>
      </c>
      <c r="Y10" s="5" t="s">
        <v>16</v>
      </c>
      <c r="Z10" s="2" t="s">
        <v>20</v>
      </c>
      <c r="AA10" s="5" t="s">
        <v>16</v>
      </c>
      <c r="AB10" s="2" t="s">
        <v>20</v>
      </c>
      <c r="AC10" s="5" t="s">
        <v>16</v>
      </c>
      <c r="AD10" s="2" t="s">
        <v>20</v>
      </c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</row>
    <row r="11" spans="1:68" ht="19.5" customHeight="1" x14ac:dyDescent="0.3">
      <c r="A11" s="1">
        <v>-6.25</v>
      </c>
      <c r="B11" s="6">
        <f t="shared" ref="B11:B42" si="0">NORMSDIST(-A11)</f>
        <v>0.99999999979477361</v>
      </c>
      <c r="C11" s="7">
        <f>A11+2.5</f>
        <v>-3.75</v>
      </c>
      <c r="D11" s="6">
        <f t="shared" ref="D11:D42" si="1">NORMSDIST(-C11)</f>
        <v>0.99991158271479919</v>
      </c>
      <c r="E11" s="7">
        <f>C11+2.5</f>
        <v>-1.25</v>
      </c>
      <c r="F11" s="6">
        <f t="shared" ref="F11:F42" si="2">NORMSDIST(-E11)</f>
        <v>0.89435022633314476</v>
      </c>
      <c r="G11" s="7">
        <f>E11+2.5</f>
        <v>1.25</v>
      </c>
      <c r="H11" s="6">
        <f t="shared" ref="H11:H42" si="3">NORMSDIST(-G11)</f>
        <v>0.10564977366685525</v>
      </c>
      <c r="I11" s="7">
        <f>G11+2.5</f>
        <v>3.75</v>
      </c>
      <c r="J11" s="14">
        <f t="shared" ref="J11:J42" si="4">NORMSDIST(-I11)</f>
        <v>8.841728520080376E-5</v>
      </c>
      <c r="K11" s="1">
        <v>-6.25</v>
      </c>
      <c r="L11" s="16">
        <f>NORMSDIST(-K11)*1000000</f>
        <v>999999.99979477364</v>
      </c>
      <c r="M11" s="7">
        <f>K11+2.5</f>
        <v>-3.75</v>
      </c>
      <c r="N11" s="16">
        <f>NORMSDIST(-M11)*1000000</f>
        <v>999911.58271479921</v>
      </c>
      <c r="O11" s="7">
        <f>M11+2.5</f>
        <v>-1.25</v>
      </c>
      <c r="P11" s="16">
        <f>NORMSDIST(-O11)*1000000</f>
        <v>894350.2263331447</v>
      </c>
      <c r="Q11" s="7">
        <f>O11+2.5</f>
        <v>1.25</v>
      </c>
      <c r="R11" s="16">
        <f>NORMSDIST(-Q11)*1000000</f>
        <v>105649.77366685525</v>
      </c>
      <c r="S11" s="7">
        <f>Q11+2.5</f>
        <v>3.75</v>
      </c>
      <c r="T11" s="19">
        <f>NORMSDIST(-S11)*1000000</f>
        <v>88.417285200803761</v>
      </c>
      <c r="U11" s="1">
        <v>-6.25</v>
      </c>
      <c r="V11" s="47">
        <f>1-NORMSDIST(-U11)</f>
        <v>2.0522639143649712E-10</v>
      </c>
      <c r="W11" s="7">
        <f>U11+2.5</f>
        <v>-3.75</v>
      </c>
      <c r="X11" s="47">
        <f>1-NORMSDIST(-W11)</f>
        <v>8.841728520081471E-5</v>
      </c>
      <c r="Y11" s="7">
        <f>W11+2.5</f>
        <v>-1.25</v>
      </c>
      <c r="Z11" s="47">
        <f>1-NORMSDIST(-Y11)</f>
        <v>0.10564977366685524</v>
      </c>
      <c r="AA11" s="7">
        <f>Y11+2.5</f>
        <v>1.25</v>
      </c>
      <c r="AB11" s="47">
        <f>1-NORMSDIST(-AA11)</f>
        <v>0.89435022633314476</v>
      </c>
      <c r="AC11" s="7">
        <f>AA11+2.5</f>
        <v>3.75</v>
      </c>
      <c r="AD11" s="47">
        <f>1-NORMSDIST(-AC11)</f>
        <v>0.99991158271479919</v>
      </c>
    </row>
    <row r="12" spans="1:68" x14ac:dyDescent="0.3">
      <c r="A12" s="13">
        <f>A11+0.05</f>
        <v>-6.2</v>
      </c>
      <c r="B12" s="11">
        <f t="shared" si="0"/>
        <v>0.99999999971768416</v>
      </c>
      <c r="C12" s="13">
        <f>C11+0.05</f>
        <v>-3.7</v>
      </c>
      <c r="D12" s="11">
        <f t="shared" si="1"/>
        <v>0.99989220026652259</v>
      </c>
      <c r="E12" s="13">
        <f>E11+0.05</f>
        <v>-1.2</v>
      </c>
      <c r="F12" s="11">
        <f t="shared" si="2"/>
        <v>0.88493032977829178</v>
      </c>
      <c r="G12" s="13">
        <f t="shared" ref="G12:G27" si="5">G11+0.05</f>
        <v>1.3</v>
      </c>
      <c r="H12" s="11">
        <f t="shared" si="3"/>
        <v>9.6800484585610316E-2</v>
      </c>
      <c r="I12" s="13">
        <f t="shared" ref="I12:I27" si="6">I11+0.05</f>
        <v>3.8</v>
      </c>
      <c r="J12" s="21">
        <f t="shared" si="4"/>
        <v>7.234804392511999E-5</v>
      </c>
      <c r="K12" s="1">
        <f>K11+0.05</f>
        <v>-6.2</v>
      </c>
      <c r="L12" s="16">
        <f t="shared" ref="L12:T27" si="7">NORMSDIST(-K12)*1000000</f>
        <v>999999.99971768411</v>
      </c>
      <c r="M12" s="1">
        <f>M11+0.05</f>
        <v>-3.7</v>
      </c>
      <c r="N12" s="16">
        <f t="shared" si="7"/>
        <v>999892.20026652259</v>
      </c>
      <c r="O12" s="1">
        <f>O11+0.05</f>
        <v>-1.2</v>
      </c>
      <c r="P12" s="16">
        <f t="shared" si="7"/>
        <v>884930.32977829175</v>
      </c>
      <c r="Q12" s="1">
        <f>Q11+0.05</f>
        <v>1.3</v>
      </c>
      <c r="R12" s="16">
        <f t="shared" si="7"/>
        <v>96800.48458561032</v>
      </c>
      <c r="S12" s="1">
        <f>S11+0.05</f>
        <v>3.8</v>
      </c>
      <c r="T12" s="19">
        <f t="shared" si="7"/>
        <v>72.348043925119995</v>
      </c>
      <c r="U12" s="13">
        <f>U11+0.05</f>
        <v>-6.2</v>
      </c>
      <c r="V12" s="47">
        <f t="shared" ref="V12:AD27" si="8">1-NORMSDIST(-U12)</f>
        <v>2.8231583737436949E-10</v>
      </c>
      <c r="W12" s="13">
        <f>W11+0.05</f>
        <v>-3.7</v>
      </c>
      <c r="X12" s="47">
        <f t="shared" si="8"/>
        <v>1.0779973347740945E-4</v>
      </c>
      <c r="Y12" s="13">
        <f>Y11+0.05</f>
        <v>-1.2</v>
      </c>
      <c r="Z12" s="47">
        <f t="shared" si="8"/>
        <v>0.11506967022170822</v>
      </c>
      <c r="AA12" s="13">
        <f t="shared" ref="AA12:AA27" si="9">AA11+0.05</f>
        <v>1.3</v>
      </c>
      <c r="AB12" s="47">
        <f t="shared" si="8"/>
        <v>0.9031995154143897</v>
      </c>
      <c r="AC12" s="13">
        <f t="shared" ref="AC12:AC27" si="10">AC11+0.05</f>
        <v>3.8</v>
      </c>
      <c r="AD12" s="47">
        <f t="shared" si="8"/>
        <v>0.99992765195607491</v>
      </c>
    </row>
    <row r="13" spans="1:68" x14ac:dyDescent="0.3">
      <c r="A13" s="13">
        <f t="shared" ref="A13:A28" si="11">A12+0.05</f>
        <v>-6.15</v>
      </c>
      <c r="B13" s="11">
        <f t="shared" si="0"/>
        <v>0.99999999961258523</v>
      </c>
      <c r="C13" s="13">
        <f t="shared" ref="C13:E28" si="12">C12+0.05</f>
        <v>-3.6500000000000004</v>
      </c>
      <c r="D13" s="11">
        <f t="shared" si="1"/>
        <v>0.99986887984557948</v>
      </c>
      <c r="E13" s="13">
        <f t="shared" si="12"/>
        <v>-1.1499999999999999</v>
      </c>
      <c r="F13" s="11">
        <f t="shared" si="2"/>
        <v>0.87492806436284976</v>
      </c>
      <c r="G13" s="13">
        <f t="shared" si="5"/>
        <v>1.35</v>
      </c>
      <c r="H13" s="11">
        <f t="shared" si="3"/>
        <v>8.8507991437401998E-2</v>
      </c>
      <c r="I13" s="13">
        <f t="shared" si="6"/>
        <v>3.8499999999999996</v>
      </c>
      <c r="J13" s="21">
        <f t="shared" si="4"/>
        <v>5.9058912418922564E-5</v>
      </c>
      <c r="K13" s="1">
        <f t="shared" ref="K13:K28" si="13">K12+0.05</f>
        <v>-6.15</v>
      </c>
      <c r="L13" s="16">
        <f t="shared" si="7"/>
        <v>999999.99961258518</v>
      </c>
      <c r="M13" s="1">
        <f t="shared" ref="M13:S28" si="14">M12+0.05</f>
        <v>-3.6500000000000004</v>
      </c>
      <c r="N13" s="16">
        <f t="shared" si="7"/>
        <v>999868.8798455795</v>
      </c>
      <c r="O13" s="1">
        <f t="shared" si="14"/>
        <v>-1.1499999999999999</v>
      </c>
      <c r="P13" s="16">
        <f t="shared" si="7"/>
        <v>874928.06436284981</v>
      </c>
      <c r="Q13" s="1">
        <f t="shared" si="14"/>
        <v>1.35</v>
      </c>
      <c r="R13" s="16">
        <f t="shared" si="7"/>
        <v>88507.991437402001</v>
      </c>
      <c r="S13" s="1">
        <f t="shared" si="14"/>
        <v>3.8499999999999996</v>
      </c>
      <c r="T13" s="19">
        <f t="shared" si="7"/>
        <v>59.058912418922567</v>
      </c>
      <c r="U13" s="13">
        <f t="shared" ref="U13:U28" si="15">U12+0.05</f>
        <v>-6.15</v>
      </c>
      <c r="V13" s="47">
        <f t="shared" si="8"/>
        <v>3.8741476693360255E-10</v>
      </c>
      <c r="W13" s="13">
        <f t="shared" ref="W13:Y28" si="16">W12+0.05</f>
        <v>-3.6500000000000004</v>
      </c>
      <c r="X13" s="47">
        <f t="shared" si="8"/>
        <v>1.311201544205165E-4</v>
      </c>
      <c r="Y13" s="13">
        <f t="shared" si="16"/>
        <v>-1.1499999999999999</v>
      </c>
      <c r="Z13" s="47">
        <f t="shared" si="8"/>
        <v>0.12507193563715024</v>
      </c>
      <c r="AA13" s="13">
        <f t="shared" si="9"/>
        <v>1.35</v>
      </c>
      <c r="AB13" s="47">
        <f t="shared" si="8"/>
        <v>0.91149200856259804</v>
      </c>
      <c r="AC13" s="13">
        <f t="shared" si="10"/>
        <v>3.8499999999999996</v>
      </c>
      <c r="AD13" s="47">
        <f t="shared" si="8"/>
        <v>0.99994094108758103</v>
      </c>
    </row>
    <row r="14" spans="1:68" x14ac:dyDescent="0.3">
      <c r="A14" s="13">
        <f t="shared" si="11"/>
        <v>-6.1000000000000005</v>
      </c>
      <c r="B14" s="11">
        <f t="shared" si="0"/>
        <v>0.99999999946965767</v>
      </c>
      <c r="C14" s="13">
        <f t="shared" si="12"/>
        <v>-3.6000000000000005</v>
      </c>
      <c r="D14" s="11">
        <f t="shared" si="1"/>
        <v>0.99984089140984245</v>
      </c>
      <c r="E14" s="13">
        <f t="shared" si="12"/>
        <v>-1.0999999999999999</v>
      </c>
      <c r="F14" s="11">
        <f t="shared" si="2"/>
        <v>0.86433393905361733</v>
      </c>
      <c r="G14" s="13">
        <f t="shared" si="5"/>
        <v>1.4000000000000001</v>
      </c>
      <c r="H14" s="11">
        <f t="shared" si="3"/>
        <v>8.0756659233771025E-2</v>
      </c>
      <c r="I14" s="13">
        <f t="shared" si="6"/>
        <v>3.8999999999999995</v>
      </c>
      <c r="J14" s="21">
        <f t="shared" si="4"/>
        <v>4.8096344017602743E-5</v>
      </c>
      <c r="K14" s="1">
        <f t="shared" si="13"/>
        <v>-6.1000000000000005</v>
      </c>
      <c r="L14" s="16">
        <f t="shared" si="7"/>
        <v>999999.99946965766</v>
      </c>
      <c r="M14" s="1">
        <f t="shared" si="14"/>
        <v>-3.6000000000000005</v>
      </c>
      <c r="N14" s="16">
        <f t="shared" si="7"/>
        <v>999840.89140984241</v>
      </c>
      <c r="O14" s="1">
        <f t="shared" si="14"/>
        <v>-1.0999999999999999</v>
      </c>
      <c r="P14" s="16">
        <f t="shared" si="7"/>
        <v>864333.9390536173</v>
      </c>
      <c r="Q14" s="1">
        <f t="shared" si="14"/>
        <v>1.4000000000000001</v>
      </c>
      <c r="R14" s="16">
        <f t="shared" si="7"/>
        <v>80756.659233771032</v>
      </c>
      <c r="S14" s="1">
        <f t="shared" si="14"/>
        <v>3.8999999999999995</v>
      </c>
      <c r="T14" s="19">
        <f t="shared" si="7"/>
        <v>48.096344017602746</v>
      </c>
      <c r="U14" s="13">
        <f t="shared" si="15"/>
        <v>-6.1000000000000005</v>
      </c>
      <c r="V14" s="47">
        <f t="shared" si="8"/>
        <v>5.3034232561088857E-10</v>
      </c>
      <c r="W14" s="13">
        <f t="shared" si="16"/>
        <v>-3.6000000000000005</v>
      </c>
      <c r="X14" s="47">
        <f t="shared" si="8"/>
        <v>1.5910859015755285E-4</v>
      </c>
      <c r="Y14" s="13">
        <f t="shared" si="16"/>
        <v>-1.0999999999999999</v>
      </c>
      <c r="Z14" s="47">
        <f t="shared" si="8"/>
        <v>0.13566606094638267</v>
      </c>
      <c r="AA14" s="13">
        <f t="shared" si="9"/>
        <v>1.4000000000000001</v>
      </c>
      <c r="AB14" s="47">
        <f t="shared" si="8"/>
        <v>0.91924334076622893</v>
      </c>
      <c r="AC14" s="13">
        <f t="shared" si="10"/>
        <v>3.8999999999999995</v>
      </c>
      <c r="AD14" s="47">
        <f t="shared" si="8"/>
        <v>0.99995190365598241</v>
      </c>
    </row>
    <row r="15" spans="1:68" x14ac:dyDescent="0.3">
      <c r="A15" s="13">
        <f t="shared" si="11"/>
        <v>-6.0500000000000007</v>
      </c>
      <c r="B15" s="11">
        <f t="shared" si="0"/>
        <v>0.99999999927577088</v>
      </c>
      <c r="C15" s="13">
        <f t="shared" si="12"/>
        <v>-3.5500000000000007</v>
      </c>
      <c r="D15" s="11">
        <f t="shared" si="1"/>
        <v>0.99980738442436434</v>
      </c>
      <c r="E15" s="13">
        <f t="shared" si="12"/>
        <v>-1.0499999999999998</v>
      </c>
      <c r="F15" s="11">
        <f t="shared" si="2"/>
        <v>0.85314094362410409</v>
      </c>
      <c r="G15" s="13">
        <f t="shared" si="5"/>
        <v>1.4500000000000002</v>
      </c>
      <c r="H15" s="11">
        <f t="shared" si="3"/>
        <v>7.3529259609648304E-2</v>
      </c>
      <c r="I15" s="13">
        <f t="shared" si="6"/>
        <v>3.9499999999999993</v>
      </c>
      <c r="J15" s="21">
        <f t="shared" si="4"/>
        <v>3.9075596597787565E-5</v>
      </c>
      <c r="K15" s="1">
        <f t="shared" si="13"/>
        <v>-6.0500000000000007</v>
      </c>
      <c r="L15" s="16">
        <f t="shared" si="7"/>
        <v>999999.99927577085</v>
      </c>
      <c r="M15" s="1">
        <f t="shared" si="14"/>
        <v>-3.5500000000000007</v>
      </c>
      <c r="N15" s="16">
        <f t="shared" si="7"/>
        <v>999807.38442436431</v>
      </c>
      <c r="O15" s="1">
        <f t="shared" si="14"/>
        <v>-1.0499999999999998</v>
      </c>
      <c r="P15" s="16">
        <f t="shared" si="7"/>
        <v>853140.94362410414</v>
      </c>
      <c r="Q15" s="1">
        <f t="shared" si="14"/>
        <v>1.4500000000000002</v>
      </c>
      <c r="R15" s="16">
        <f t="shared" si="7"/>
        <v>73529.259609648303</v>
      </c>
      <c r="S15" s="1">
        <f t="shared" si="14"/>
        <v>3.9499999999999993</v>
      </c>
      <c r="T15" s="19">
        <f t="shared" si="7"/>
        <v>39.075596597787566</v>
      </c>
      <c r="U15" s="13">
        <f t="shared" si="15"/>
        <v>-6.0500000000000007</v>
      </c>
      <c r="V15" s="47">
        <f t="shared" si="8"/>
        <v>7.2422912111846927E-10</v>
      </c>
      <c r="W15" s="13">
        <f t="shared" si="16"/>
        <v>-3.5500000000000007</v>
      </c>
      <c r="X15" s="47">
        <f t="shared" si="8"/>
        <v>1.9261557563565734E-4</v>
      </c>
      <c r="Y15" s="13">
        <f t="shared" si="16"/>
        <v>-1.0499999999999998</v>
      </c>
      <c r="Z15" s="47">
        <f t="shared" si="8"/>
        <v>0.14685905637589591</v>
      </c>
      <c r="AA15" s="13">
        <f t="shared" si="9"/>
        <v>1.4500000000000002</v>
      </c>
      <c r="AB15" s="47">
        <f t="shared" si="8"/>
        <v>0.92647074039035171</v>
      </c>
      <c r="AC15" s="13">
        <f t="shared" si="10"/>
        <v>3.9499999999999993</v>
      </c>
      <c r="AD15" s="47">
        <f t="shared" si="8"/>
        <v>0.99996092440340223</v>
      </c>
    </row>
    <row r="16" spans="1:68" x14ac:dyDescent="0.3">
      <c r="A16" s="13">
        <f t="shared" si="11"/>
        <v>-6.0000000000000009</v>
      </c>
      <c r="B16" s="11">
        <f t="shared" si="0"/>
        <v>0.9999999990134123</v>
      </c>
      <c r="C16" s="13">
        <f t="shared" si="12"/>
        <v>-3.5000000000000009</v>
      </c>
      <c r="D16" s="11">
        <f t="shared" si="1"/>
        <v>0.99976737092096446</v>
      </c>
      <c r="E16" s="13">
        <f t="shared" si="12"/>
        <v>-0.99999999999999978</v>
      </c>
      <c r="F16" s="11">
        <f t="shared" si="2"/>
        <v>0.84134474606854281</v>
      </c>
      <c r="G16" s="13">
        <f t="shared" si="5"/>
        <v>1.5000000000000002</v>
      </c>
      <c r="H16" s="11">
        <f t="shared" si="3"/>
        <v>6.6807201268858057E-2</v>
      </c>
      <c r="I16" s="13">
        <f t="shared" si="6"/>
        <v>3.9999999999999991</v>
      </c>
      <c r="J16" s="21">
        <f t="shared" si="4"/>
        <v>3.1671241833119972E-5</v>
      </c>
      <c r="K16" s="1">
        <f t="shared" si="13"/>
        <v>-6.0000000000000009</v>
      </c>
      <c r="L16" s="16">
        <f t="shared" si="7"/>
        <v>999999.99901341228</v>
      </c>
      <c r="M16" s="1">
        <f t="shared" si="14"/>
        <v>-3.5000000000000009</v>
      </c>
      <c r="N16" s="16">
        <f t="shared" si="7"/>
        <v>999767.37092096452</v>
      </c>
      <c r="O16" s="1">
        <f t="shared" si="14"/>
        <v>-0.99999999999999978</v>
      </c>
      <c r="P16" s="16">
        <f t="shared" si="7"/>
        <v>841344.74606854282</v>
      </c>
      <c r="Q16" s="1">
        <f t="shared" si="14"/>
        <v>1.5000000000000002</v>
      </c>
      <c r="R16" s="16">
        <f t="shared" si="7"/>
        <v>66807.201268858058</v>
      </c>
      <c r="S16" s="1">
        <f t="shared" si="14"/>
        <v>3.9999999999999991</v>
      </c>
      <c r="T16" s="19">
        <f t="shared" si="7"/>
        <v>31.671241833119971</v>
      </c>
      <c r="U16" s="13">
        <f t="shared" si="15"/>
        <v>-6.0000000000000009</v>
      </c>
      <c r="V16" s="47">
        <f t="shared" si="8"/>
        <v>9.8658770042447941E-10</v>
      </c>
      <c r="W16" s="13">
        <f t="shared" si="16"/>
        <v>-3.5000000000000009</v>
      </c>
      <c r="X16" s="47">
        <f t="shared" si="8"/>
        <v>2.3262907903554009E-4</v>
      </c>
      <c r="Y16" s="13">
        <f t="shared" si="16"/>
        <v>-0.99999999999999978</v>
      </c>
      <c r="Z16" s="47">
        <f t="shared" si="8"/>
        <v>0.15865525393145719</v>
      </c>
      <c r="AA16" s="13">
        <f t="shared" si="9"/>
        <v>1.5000000000000002</v>
      </c>
      <c r="AB16" s="47">
        <f t="shared" si="8"/>
        <v>0.93319279873114191</v>
      </c>
      <c r="AC16" s="13">
        <f t="shared" si="10"/>
        <v>3.9999999999999991</v>
      </c>
      <c r="AD16" s="47">
        <f t="shared" si="8"/>
        <v>0.99996832875816688</v>
      </c>
    </row>
    <row r="17" spans="1:68" x14ac:dyDescent="0.3">
      <c r="A17" s="13">
        <f t="shared" si="11"/>
        <v>-5.9500000000000011</v>
      </c>
      <c r="B17" s="11">
        <f t="shared" si="0"/>
        <v>0.99999999865928757</v>
      </c>
      <c r="C17" s="13">
        <f t="shared" si="12"/>
        <v>-3.4500000000000011</v>
      </c>
      <c r="D17" s="11">
        <f t="shared" si="1"/>
        <v>0.99971970672318378</v>
      </c>
      <c r="E17" s="13">
        <f t="shared" si="12"/>
        <v>-0.94999999999999973</v>
      </c>
      <c r="F17" s="11">
        <f t="shared" si="2"/>
        <v>0.82894387369151812</v>
      </c>
      <c r="G17" s="13">
        <f t="shared" si="5"/>
        <v>1.5500000000000003</v>
      </c>
      <c r="H17" s="11">
        <f t="shared" si="3"/>
        <v>6.0570758002058966E-2</v>
      </c>
      <c r="I17" s="13">
        <f t="shared" si="6"/>
        <v>4.0499999999999989</v>
      </c>
      <c r="J17" s="21">
        <f t="shared" si="4"/>
        <v>2.5608816474041584E-5</v>
      </c>
      <c r="K17" s="1">
        <f t="shared" si="13"/>
        <v>-5.9500000000000011</v>
      </c>
      <c r="L17" s="16">
        <f t="shared" si="7"/>
        <v>999999.99865928758</v>
      </c>
      <c r="M17" s="1">
        <f t="shared" si="14"/>
        <v>-3.4500000000000011</v>
      </c>
      <c r="N17" s="16">
        <f t="shared" si="7"/>
        <v>999719.70672318374</v>
      </c>
      <c r="O17" s="1">
        <f t="shared" si="14"/>
        <v>-0.94999999999999973</v>
      </c>
      <c r="P17" s="16">
        <f t="shared" si="7"/>
        <v>828943.87369151809</v>
      </c>
      <c r="Q17" s="1">
        <f t="shared" si="14"/>
        <v>1.5500000000000003</v>
      </c>
      <c r="R17" s="16">
        <f t="shared" si="7"/>
        <v>60570.758002058967</v>
      </c>
      <c r="S17" s="1">
        <f t="shared" si="14"/>
        <v>4.0499999999999989</v>
      </c>
      <c r="T17" s="19">
        <f t="shared" si="7"/>
        <v>25.608816474041586</v>
      </c>
      <c r="U17" s="13">
        <f t="shared" si="15"/>
        <v>-5.9500000000000011</v>
      </c>
      <c r="V17" s="47">
        <f t="shared" si="8"/>
        <v>1.3407124299646966E-9</v>
      </c>
      <c r="W17" s="13">
        <f t="shared" si="16"/>
        <v>-3.4500000000000011</v>
      </c>
      <c r="X17" s="47">
        <f t="shared" si="8"/>
        <v>2.8029327681622362E-4</v>
      </c>
      <c r="Y17" s="13">
        <f t="shared" si="16"/>
        <v>-0.94999999999999973</v>
      </c>
      <c r="Z17" s="47">
        <f t="shared" si="8"/>
        <v>0.17105612630848188</v>
      </c>
      <c r="AA17" s="13">
        <f t="shared" si="9"/>
        <v>1.5500000000000003</v>
      </c>
      <c r="AB17" s="47">
        <f t="shared" si="8"/>
        <v>0.93942924199794109</v>
      </c>
      <c r="AC17" s="13">
        <f t="shared" si="10"/>
        <v>4.0499999999999989</v>
      </c>
      <c r="AD17" s="47">
        <f t="shared" si="8"/>
        <v>0.99997439118352593</v>
      </c>
    </row>
    <row r="18" spans="1:68" x14ac:dyDescent="0.3">
      <c r="A18" s="13">
        <f t="shared" si="11"/>
        <v>-5.9000000000000012</v>
      </c>
      <c r="B18" s="11">
        <f t="shared" si="0"/>
        <v>0.99999999818249219</v>
      </c>
      <c r="C18" s="13">
        <f t="shared" si="12"/>
        <v>-3.4000000000000012</v>
      </c>
      <c r="D18" s="11">
        <f t="shared" si="1"/>
        <v>0.99966307073432314</v>
      </c>
      <c r="E18" s="13">
        <f t="shared" si="12"/>
        <v>-0.89999999999999969</v>
      </c>
      <c r="F18" s="11">
        <f t="shared" si="2"/>
        <v>0.81593987465324047</v>
      </c>
      <c r="G18" s="13">
        <f t="shared" si="5"/>
        <v>1.6000000000000003</v>
      </c>
      <c r="H18" s="11">
        <f t="shared" si="3"/>
        <v>5.4799291699557967E-2</v>
      </c>
      <c r="I18" s="13">
        <f t="shared" si="6"/>
        <v>4.0999999999999988</v>
      </c>
      <c r="J18" s="21">
        <f t="shared" si="4"/>
        <v>2.0657506912546829E-5</v>
      </c>
      <c r="K18" s="1">
        <f t="shared" si="13"/>
        <v>-5.9000000000000012</v>
      </c>
      <c r="L18" s="16">
        <f t="shared" si="7"/>
        <v>999999.99818249221</v>
      </c>
      <c r="M18" s="1">
        <f t="shared" si="14"/>
        <v>-3.4000000000000012</v>
      </c>
      <c r="N18" s="16">
        <f t="shared" si="7"/>
        <v>999663.07073432312</v>
      </c>
      <c r="O18" s="1">
        <f t="shared" si="14"/>
        <v>-0.89999999999999969</v>
      </c>
      <c r="P18" s="16">
        <f t="shared" si="7"/>
        <v>815939.87465324043</v>
      </c>
      <c r="Q18" s="1">
        <f t="shared" si="14"/>
        <v>1.6000000000000003</v>
      </c>
      <c r="R18" s="16">
        <f t="shared" si="7"/>
        <v>54799.291699557965</v>
      </c>
      <c r="S18" s="1">
        <f t="shared" si="14"/>
        <v>4.0999999999999988</v>
      </c>
      <c r="T18" s="19">
        <f t="shared" si="7"/>
        <v>20.657506912546829</v>
      </c>
      <c r="U18" s="13">
        <f t="shared" si="15"/>
        <v>-5.9000000000000012</v>
      </c>
      <c r="V18" s="47">
        <f t="shared" si="8"/>
        <v>1.8175078109194942E-9</v>
      </c>
      <c r="W18" s="13">
        <f t="shared" si="16"/>
        <v>-3.4000000000000012</v>
      </c>
      <c r="X18" s="47">
        <f t="shared" si="8"/>
        <v>3.3692926567685522E-4</v>
      </c>
      <c r="Y18" s="13">
        <f t="shared" si="16"/>
        <v>-0.89999999999999969</v>
      </c>
      <c r="Z18" s="47">
        <f t="shared" si="8"/>
        <v>0.18406012534675953</v>
      </c>
      <c r="AA18" s="13">
        <f t="shared" si="9"/>
        <v>1.6000000000000003</v>
      </c>
      <c r="AB18" s="47">
        <f t="shared" si="8"/>
        <v>0.94520070830044201</v>
      </c>
      <c r="AC18" s="13">
        <f t="shared" si="10"/>
        <v>4.0999999999999988</v>
      </c>
      <c r="AD18" s="47">
        <f t="shared" si="8"/>
        <v>0.99997934249308751</v>
      </c>
    </row>
    <row r="19" spans="1:68" x14ac:dyDescent="0.3">
      <c r="A19" s="13">
        <f t="shared" si="11"/>
        <v>-5.8500000000000014</v>
      </c>
      <c r="B19" s="11">
        <f t="shared" si="0"/>
        <v>0.99999999754213498</v>
      </c>
      <c r="C19" s="13">
        <f t="shared" si="12"/>
        <v>-3.3500000000000014</v>
      </c>
      <c r="D19" s="11">
        <f t="shared" si="1"/>
        <v>0.99959594219813597</v>
      </c>
      <c r="E19" s="13">
        <f t="shared" si="12"/>
        <v>-0.84999999999999964</v>
      </c>
      <c r="F19" s="11">
        <f t="shared" si="2"/>
        <v>0.80233745687730762</v>
      </c>
      <c r="G19" s="13">
        <f t="shared" si="5"/>
        <v>1.6500000000000004</v>
      </c>
      <c r="H19" s="11">
        <f t="shared" si="3"/>
        <v>4.9471468033648061E-2</v>
      </c>
      <c r="I19" s="13">
        <f t="shared" si="6"/>
        <v>4.1499999999999986</v>
      </c>
      <c r="J19" s="21">
        <f t="shared" si="4"/>
        <v>1.6623763729652335E-5</v>
      </c>
      <c r="K19" s="1">
        <f t="shared" si="13"/>
        <v>-5.8500000000000014</v>
      </c>
      <c r="L19" s="16">
        <f t="shared" si="7"/>
        <v>999999.99754213495</v>
      </c>
      <c r="M19" s="1">
        <f t="shared" si="14"/>
        <v>-3.3500000000000014</v>
      </c>
      <c r="N19" s="16">
        <f t="shared" si="7"/>
        <v>999595.94219813601</v>
      </c>
      <c r="O19" s="1">
        <f t="shared" si="14"/>
        <v>-0.84999999999999964</v>
      </c>
      <c r="P19" s="16">
        <f t="shared" si="7"/>
        <v>802337.45687730762</v>
      </c>
      <c r="Q19" s="1">
        <f t="shared" si="14"/>
        <v>1.6500000000000004</v>
      </c>
      <c r="R19" s="16">
        <f t="shared" si="7"/>
        <v>49471.46803364806</v>
      </c>
      <c r="S19" s="1">
        <f t="shared" si="14"/>
        <v>4.1499999999999986</v>
      </c>
      <c r="T19" s="19">
        <f t="shared" si="7"/>
        <v>16.623763729652335</v>
      </c>
      <c r="U19" s="13">
        <f t="shared" si="15"/>
        <v>-5.8500000000000014</v>
      </c>
      <c r="V19" s="47">
        <f t="shared" si="8"/>
        <v>2.4578650226203536E-9</v>
      </c>
      <c r="W19" s="13">
        <f t="shared" si="16"/>
        <v>-3.3500000000000014</v>
      </c>
      <c r="X19" s="47">
        <f t="shared" si="8"/>
        <v>4.0405780186403284E-4</v>
      </c>
      <c r="Y19" s="13">
        <f t="shared" si="16"/>
        <v>-0.84999999999999964</v>
      </c>
      <c r="Z19" s="47">
        <f t="shared" si="8"/>
        <v>0.19766254312269238</v>
      </c>
      <c r="AA19" s="13">
        <f t="shared" si="9"/>
        <v>1.6500000000000004</v>
      </c>
      <c r="AB19" s="47">
        <f t="shared" si="8"/>
        <v>0.9505285319663519</v>
      </c>
      <c r="AC19" s="13">
        <f t="shared" si="10"/>
        <v>4.1499999999999986</v>
      </c>
      <c r="AD19" s="47">
        <f t="shared" si="8"/>
        <v>0.99998337623627032</v>
      </c>
    </row>
    <row r="20" spans="1:68" x14ac:dyDescent="0.3">
      <c r="A20" s="13">
        <f t="shared" si="11"/>
        <v>-5.8000000000000016</v>
      </c>
      <c r="B20" s="11">
        <f t="shared" si="0"/>
        <v>0.99999999668425399</v>
      </c>
      <c r="C20" s="13">
        <f t="shared" si="12"/>
        <v>-3.3000000000000016</v>
      </c>
      <c r="D20" s="11">
        <f t="shared" si="1"/>
        <v>0.99951657585761622</v>
      </c>
      <c r="E20" s="13">
        <f t="shared" si="12"/>
        <v>-0.7999999999999996</v>
      </c>
      <c r="F20" s="11">
        <f t="shared" si="2"/>
        <v>0.78814460141660325</v>
      </c>
      <c r="G20" s="13">
        <f t="shared" si="5"/>
        <v>1.7000000000000004</v>
      </c>
      <c r="H20" s="11">
        <f t="shared" si="3"/>
        <v>4.4565462758542999E-2</v>
      </c>
      <c r="I20" s="13">
        <f t="shared" si="6"/>
        <v>4.1999999999999984</v>
      </c>
      <c r="J20" s="21">
        <f t="shared" si="4"/>
        <v>1.3345749015906414E-5</v>
      </c>
      <c r="K20" s="1">
        <f t="shared" si="13"/>
        <v>-5.8000000000000016</v>
      </c>
      <c r="L20" s="16">
        <f t="shared" si="7"/>
        <v>999999.99668425403</v>
      </c>
      <c r="M20" s="1">
        <f t="shared" si="14"/>
        <v>-3.3000000000000016</v>
      </c>
      <c r="N20" s="16">
        <f t="shared" si="7"/>
        <v>999516.57585761626</v>
      </c>
      <c r="O20" s="1">
        <f t="shared" si="14"/>
        <v>-0.7999999999999996</v>
      </c>
      <c r="P20" s="16">
        <f t="shared" si="7"/>
        <v>788144.6014166032</v>
      </c>
      <c r="Q20" s="1">
        <f t="shared" si="14"/>
        <v>1.7000000000000004</v>
      </c>
      <c r="R20" s="16">
        <f t="shared" si="7"/>
        <v>44565.462758542999</v>
      </c>
      <c r="S20" s="1">
        <f t="shared" si="14"/>
        <v>4.1999999999999984</v>
      </c>
      <c r="T20" s="19">
        <f t="shared" si="7"/>
        <v>13.345749015906414</v>
      </c>
      <c r="U20" s="13">
        <f t="shared" si="15"/>
        <v>-5.8000000000000016</v>
      </c>
      <c r="V20" s="47">
        <f t="shared" si="8"/>
        <v>3.3157460110899706E-9</v>
      </c>
      <c r="W20" s="13">
        <f t="shared" si="16"/>
        <v>-3.3000000000000016</v>
      </c>
      <c r="X20" s="47">
        <f t="shared" si="8"/>
        <v>4.8342414238378151E-4</v>
      </c>
      <c r="Y20" s="13">
        <f t="shared" si="16"/>
        <v>-0.7999999999999996</v>
      </c>
      <c r="Z20" s="47">
        <f t="shared" si="8"/>
        <v>0.21185539858339675</v>
      </c>
      <c r="AA20" s="13">
        <f t="shared" si="9"/>
        <v>1.7000000000000004</v>
      </c>
      <c r="AB20" s="47">
        <f t="shared" si="8"/>
        <v>0.95543453724145699</v>
      </c>
      <c r="AC20" s="13">
        <f t="shared" si="10"/>
        <v>4.1999999999999984</v>
      </c>
      <c r="AD20" s="47">
        <f t="shared" si="8"/>
        <v>0.9999866542509841</v>
      </c>
    </row>
    <row r="21" spans="1:68" s="9" customFormat="1" x14ac:dyDescent="0.3">
      <c r="A21" s="13">
        <f t="shared" si="11"/>
        <v>-5.7500000000000018</v>
      </c>
      <c r="B21" s="11">
        <f t="shared" si="0"/>
        <v>0.99999999553782759</v>
      </c>
      <c r="C21" s="13">
        <f t="shared" si="12"/>
        <v>-3.2500000000000018</v>
      </c>
      <c r="D21" s="11">
        <f t="shared" si="1"/>
        <v>0.99942297495760923</v>
      </c>
      <c r="E21" s="13">
        <f t="shared" si="12"/>
        <v>-0.74999999999999956</v>
      </c>
      <c r="F21" s="11">
        <f t="shared" si="2"/>
        <v>0.77337264762313174</v>
      </c>
      <c r="G21" s="13">
        <f t="shared" si="5"/>
        <v>1.7500000000000004</v>
      </c>
      <c r="H21" s="11">
        <f t="shared" si="3"/>
        <v>4.005915686381703E-2</v>
      </c>
      <c r="I21" s="13">
        <f t="shared" si="6"/>
        <v>4.2499999999999982</v>
      </c>
      <c r="J21" s="21">
        <f t="shared" si="4"/>
        <v>1.0688525774934498E-5</v>
      </c>
      <c r="K21" s="1">
        <f t="shared" si="13"/>
        <v>-5.7500000000000018</v>
      </c>
      <c r="L21" s="16">
        <f t="shared" si="7"/>
        <v>999999.99553782761</v>
      </c>
      <c r="M21" s="1">
        <f t="shared" si="14"/>
        <v>-3.2500000000000018</v>
      </c>
      <c r="N21" s="16">
        <f t="shared" si="7"/>
        <v>999422.9749576092</v>
      </c>
      <c r="O21" s="1">
        <f t="shared" si="14"/>
        <v>-0.74999999999999956</v>
      </c>
      <c r="P21" s="16">
        <f t="shared" si="7"/>
        <v>773372.64762313175</v>
      </c>
      <c r="Q21" s="1">
        <f t="shared" si="14"/>
        <v>1.7500000000000004</v>
      </c>
      <c r="R21" s="16">
        <f t="shared" si="7"/>
        <v>40059.156863817028</v>
      </c>
      <c r="S21" s="1">
        <f t="shared" si="14"/>
        <v>4.2499999999999982</v>
      </c>
      <c r="T21" s="19">
        <f t="shared" si="7"/>
        <v>10.688525774934499</v>
      </c>
      <c r="U21" s="13">
        <f t="shared" si="15"/>
        <v>-5.7500000000000018</v>
      </c>
      <c r="V21" s="47">
        <f t="shared" si="8"/>
        <v>4.4621724093474313E-9</v>
      </c>
      <c r="W21" s="13">
        <f t="shared" si="16"/>
        <v>-3.2500000000000018</v>
      </c>
      <c r="X21" s="47">
        <f t="shared" si="8"/>
        <v>5.7702504239076635E-4</v>
      </c>
      <c r="Y21" s="13">
        <f t="shared" si="16"/>
        <v>-0.74999999999999956</v>
      </c>
      <c r="Z21" s="47">
        <f t="shared" si="8"/>
        <v>0.22662735237686826</v>
      </c>
      <c r="AA21" s="13">
        <f t="shared" si="9"/>
        <v>1.7500000000000004</v>
      </c>
      <c r="AB21" s="47">
        <f t="shared" si="8"/>
        <v>0.959940843136183</v>
      </c>
      <c r="AC21" s="13">
        <f t="shared" si="10"/>
        <v>4.2499999999999982</v>
      </c>
      <c r="AD21" s="47">
        <f t="shared" si="8"/>
        <v>0.9999893114742251</v>
      </c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</row>
    <row r="22" spans="1:68" x14ac:dyDescent="0.3">
      <c r="A22" s="13">
        <f t="shared" si="11"/>
        <v>-5.700000000000002</v>
      </c>
      <c r="B22" s="11">
        <f t="shared" si="0"/>
        <v>0.99999999400962858</v>
      </c>
      <c r="C22" s="13">
        <f t="shared" si="12"/>
        <v>-3.200000000000002</v>
      </c>
      <c r="D22" s="11">
        <f t="shared" si="1"/>
        <v>0.99931286206208414</v>
      </c>
      <c r="E22" s="13">
        <f t="shared" si="12"/>
        <v>-0.69999999999999951</v>
      </c>
      <c r="F22" s="11">
        <f t="shared" si="2"/>
        <v>0.75803634777692686</v>
      </c>
      <c r="G22" s="13">
        <f t="shared" si="5"/>
        <v>1.8000000000000005</v>
      </c>
      <c r="H22" s="11">
        <f t="shared" si="3"/>
        <v>3.5930319112925754E-2</v>
      </c>
      <c r="I22" s="13">
        <f t="shared" si="6"/>
        <v>4.299999999999998</v>
      </c>
      <c r="J22" s="21">
        <f t="shared" si="4"/>
        <v>8.5399054709918636E-6</v>
      </c>
      <c r="K22" s="1">
        <f t="shared" si="13"/>
        <v>-5.700000000000002</v>
      </c>
      <c r="L22" s="16">
        <f t="shared" si="7"/>
        <v>999999.99400962854</v>
      </c>
      <c r="M22" s="1">
        <f t="shared" si="14"/>
        <v>-3.200000000000002</v>
      </c>
      <c r="N22" s="16">
        <f t="shared" si="7"/>
        <v>999312.86206208414</v>
      </c>
      <c r="O22" s="1">
        <f t="shared" si="14"/>
        <v>-0.69999999999999951</v>
      </c>
      <c r="P22" s="16">
        <f t="shared" si="7"/>
        <v>758036.34777692682</v>
      </c>
      <c r="Q22" s="1">
        <f t="shared" si="14"/>
        <v>1.8000000000000005</v>
      </c>
      <c r="R22" s="16">
        <f t="shared" si="7"/>
        <v>35930.319112925754</v>
      </c>
      <c r="S22" s="1">
        <f t="shared" si="14"/>
        <v>4.299999999999998</v>
      </c>
      <c r="T22" s="19">
        <f t="shared" si="7"/>
        <v>8.5399054709918634</v>
      </c>
      <c r="U22" s="13">
        <f t="shared" si="15"/>
        <v>-5.700000000000002</v>
      </c>
      <c r="V22" s="47">
        <f t="shared" si="8"/>
        <v>5.9903714211273495E-9</v>
      </c>
      <c r="W22" s="13">
        <f t="shared" si="16"/>
        <v>-3.200000000000002</v>
      </c>
      <c r="X22" s="47">
        <f t="shared" si="8"/>
        <v>6.8713793791586042E-4</v>
      </c>
      <c r="Y22" s="13">
        <f t="shared" si="16"/>
        <v>-0.69999999999999951</v>
      </c>
      <c r="Z22" s="47">
        <f t="shared" si="8"/>
        <v>0.24196365222307314</v>
      </c>
      <c r="AA22" s="13">
        <f t="shared" si="9"/>
        <v>1.8000000000000005</v>
      </c>
      <c r="AB22" s="47">
        <f t="shared" si="8"/>
        <v>0.96406968088707423</v>
      </c>
      <c r="AC22" s="13">
        <f t="shared" si="10"/>
        <v>4.299999999999998</v>
      </c>
      <c r="AD22" s="47">
        <f t="shared" si="8"/>
        <v>0.99999146009452899</v>
      </c>
    </row>
    <row r="23" spans="1:68" x14ac:dyDescent="0.3">
      <c r="A23" s="13">
        <f t="shared" si="11"/>
        <v>-5.6500000000000021</v>
      </c>
      <c r="B23" s="11">
        <f t="shared" si="0"/>
        <v>0.99999999197760814</v>
      </c>
      <c r="C23" s="13">
        <f t="shared" si="12"/>
        <v>-3.1500000000000021</v>
      </c>
      <c r="D23" s="11">
        <f t="shared" si="1"/>
        <v>0.99918364768717149</v>
      </c>
      <c r="E23" s="13">
        <f t="shared" si="12"/>
        <v>-0.64999999999999947</v>
      </c>
      <c r="F23" s="11">
        <f t="shared" si="2"/>
        <v>0.74215388919413516</v>
      </c>
      <c r="G23" s="13">
        <f t="shared" si="5"/>
        <v>1.8500000000000005</v>
      </c>
      <c r="H23" s="11">
        <f t="shared" si="3"/>
        <v>3.2156774795613657E-2</v>
      </c>
      <c r="I23" s="13">
        <f t="shared" si="6"/>
        <v>4.3499999999999979</v>
      </c>
      <c r="J23" s="21">
        <f t="shared" si="4"/>
        <v>6.8068765993341074E-6</v>
      </c>
      <c r="K23" s="1">
        <f t="shared" si="13"/>
        <v>-5.6500000000000021</v>
      </c>
      <c r="L23" s="16">
        <f t="shared" si="7"/>
        <v>999999.99197760818</v>
      </c>
      <c r="M23" s="1">
        <f t="shared" si="14"/>
        <v>-3.1500000000000021</v>
      </c>
      <c r="N23" s="16">
        <f t="shared" si="7"/>
        <v>999183.64768717147</v>
      </c>
      <c r="O23" s="1">
        <f t="shared" si="14"/>
        <v>-0.64999999999999947</v>
      </c>
      <c r="P23" s="16">
        <f t="shared" si="7"/>
        <v>742153.8891941352</v>
      </c>
      <c r="Q23" s="1">
        <f t="shared" si="14"/>
        <v>1.8500000000000005</v>
      </c>
      <c r="R23" s="16">
        <f t="shared" si="7"/>
        <v>32156.774795613659</v>
      </c>
      <c r="S23" s="1">
        <f t="shared" si="14"/>
        <v>4.3499999999999979</v>
      </c>
      <c r="T23" s="19">
        <f t="shared" si="7"/>
        <v>6.8068765993341076</v>
      </c>
      <c r="U23" s="13">
        <f t="shared" si="15"/>
        <v>-5.6500000000000021</v>
      </c>
      <c r="V23" s="47">
        <f t="shared" si="8"/>
        <v>8.0223918619282131E-9</v>
      </c>
      <c r="W23" s="13">
        <f t="shared" si="16"/>
        <v>-3.1500000000000021</v>
      </c>
      <c r="X23" s="47">
        <f t="shared" si="8"/>
        <v>8.1635231282850551E-4</v>
      </c>
      <c r="Y23" s="13">
        <f t="shared" si="16"/>
        <v>-0.64999999999999947</v>
      </c>
      <c r="Z23" s="47">
        <f t="shared" si="8"/>
        <v>0.25784611080586484</v>
      </c>
      <c r="AA23" s="13">
        <f t="shared" si="9"/>
        <v>1.8500000000000005</v>
      </c>
      <c r="AB23" s="47">
        <f t="shared" si="8"/>
        <v>0.96784322520438637</v>
      </c>
      <c r="AC23" s="13">
        <f t="shared" si="10"/>
        <v>4.3499999999999979</v>
      </c>
      <c r="AD23" s="47">
        <f t="shared" si="8"/>
        <v>0.99999319312340063</v>
      </c>
    </row>
    <row r="24" spans="1:68" x14ac:dyDescent="0.3">
      <c r="A24" s="13">
        <f t="shared" si="11"/>
        <v>-5.6000000000000023</v>
      </c>
      <c r="B24" s="11">
        <f t="shared" si="0"/>
        <v>0.99999998928240974</v>
      </c>
      <c r="C24" s="13">
        <f t="shared" si="12"/>
        <v>-3.1000000000000023</v>
      </c>
      <c r="D24" s="11">
        <f t="shared" si="1"/>
        <v>0.99903239678678168</v>
      </c>
      <c r="E24" s="13">
        <f t="shared" si="12"/>
        <v>-0.59999999999999942</v>
      </c>
      <c r="F24" s="11">
        <f t="shared" si="2"/>
        <v>0.72574688224992623</v>
      </c>
      <c r="G24" s="13">
        <f t="shared" si="5"/>
        <v>1.9000000000000006</v>
      </c>
      <c r="H24" s="11">
        <f t="shared" si="3"/>
        <v>2.8716559816001755E-2</v>
      </c>
      <c r="I24" s="13">
        <f t="shared" si="6"/>
        <v>4.3999999999999977</v>
      </c>
      <c r="J24" s="21">
        <f t="shared" si="4"/>
        <v>5.4125439077039017E-6</v>
      </c>
      <c r="K24" s="1">
        <f t="shared" si="13"/>
        <v>-5.6000000000000023</v>
      </c>
      <c r="L24" s="16">
        <f t="shared" si="7"/>
        <v>999999.98928240978</v>
      </c>
      <c r="M24" s="1">
        <f t="shared" si="14"/>
        <v>-3.1000000000000023</v>
      </c>
      <c r="N24" s="16">
        <f t="shared" si="7"/>
        <v>999032.39678678173</v>
      </c>
      <c r="O24" s="1">
        <f t="shared" si="14"/>
        <v>-0.59999999999999942</v>
      </c>
      <c r="P24" s="16">
        <f t="shared" si="7"/>
        <v>725746.88224992622</v>
      </c>
      <c r="Q24" s="1">
        <f t="shared" si="14"/>
        <v>1.9000000000000006</v>
      </c>
      <c r="R24" s="16">
        <f t="shared" si="7"/>
        <v>28716.559816001754</v>
      </c>
      <c r="S24" s="1">
        <f t="shared" si="14"/>
        <v>4.3999999999999977</v>
      </c>
      <c r="T24" s="19">
        <f t="shared" si="7"/>
        <v>5.4125439077039017</v>
      </c>
      <c r="U24" s="13">
        <f t="shared" si="15"/>
        <v>-5.6000000000000023</v>
      </c>
      <c r="V24" s="47">
        <f t="shared" si="8"/>
        <v>1.0717590259723409E-8</v>
      </c>
      <c r="W24" s="13">
        <f t="shared" si="16"/>
        <v>-3.1000000000000023</v>
      </c>
      <c r="X24" s="47">
        <f t="shared" si="8"/>
        <v>9.6760321321831544E-4</v>
      </c>
      <c r="Y24" s="13">
        <f t="shared" si="16"/>
        <v>-0.59999999999999942</v>
      </c>
      <c r="Z24" s="47">
        <f t="shared" si="8"/>
        <v>0.27425311775007377</v>
      </c>
      <c r="AA24" s="13">
        <f t="shared" si="9"/>
        <v>1.9000000000000006</v>
      </c>
      <c r="AB24" s="47">
        <f t="shared" si="8"/>
        <v>0.97128344018399826</v>
      </c>
      <c r="AC24" s="13">
        <f t="shared" si="10"/>
        <v>4.3999999999999977</v>
      </c>
      <c r="AD24" s="47">
        <f t="shared" si="8"/>
        <v>0.99999458745609227</v>
      </c>
    </row>
    <row r="25" spans="1:68" x14ac:dyDescent="0.3">
      <c r="A25" s="13">
        <f t="shared" si="11"/>
        <v>-5.5500000000000025</v>
      </c>
      <c r="B25" s="11">
        <f t="shared" si="0"/>
        <v>0.99999998571652016</v>
      </c>
      <c r="C25" s="13">
        <f t="shared" si="12"/>
        <v>-3.0500000000000025</v>
      </c>
      <c r="D25" s="11">
        <f t="shared" si="1"/>
        <v>0.99885579316897732</v>
      </c>
      <c r="E25" s="13">
        <f t="shared" si="12"/>
        <v>-0.54999999999999938</v>
      </c>
      <c r="F25" s="11">
        <f t="shared" si="2"/>
        <v>0.70884031321165342</v>
      </c>
      <c r="G25" s="13">
        <f t="shared" si="5"/>
        <v>1.9500000000000006</v>
      </c>
      <c r="H25" s="11">
        <f t="shared" si="3"/>
        <v>2.5588059521638579E-2</v>
      </c>
      <c r="I25" s="13">
        <f t="shared" si="6"/>
        <v>4.4499999999999975</v>
      </c>
      <c r="J25" s="21">
        <f t="shared" si="4"/>
        <v>4.2935144699719063E-6</v>
      </c>
      <c r="K25" s="1">
        <f t="shared" si="13"/>
        <v>-5.5500000000000025</v>
      </c>
      <c r="L25" s="16">
        <f t="shared" si="7"/>
        <v>999999.98571652011</v>
      </c>
      <c r="M25" s="1">
        <f t="shared" si="14"/>
        <v>-3.0500000000000025</v>
      </c>
      <c r="N25" s="16">
        <f t="shared" si="7"/>
        <v>998855.79316897737</v>
      </c>
      <c r="O25" s="1">
        <f t="shared" si="14"/>
        <v>-0.54999999999999938</v>
      </c>
      <c r="P25" s="16">
        <f t="shared" si="7"/>
        <v>708840.31321165338</v>
      </c>
      <c r="Q25" s="1">
        <f t="shared" si="14"/>
        <v>1.9500000000000006</v>
      </c>
      <c r="R25" s="16">
        <f t="shared" si="7"/>
        <v>25588.059521638581</v>
      </c>
      <c r="S25" s="1">
        <f t="shared" si="14"/>
        <v>4.4499999999999975</v>
      </c>
      <c r="T25" s="19">
        <f t="shared" si="7"/>
        <v>4.2935144699719059</v>
      </c>
      <c r="U25" s="13">
        <f t="shared" si="15"/>
        <v>-5.5500000000000025</v>
      </c>
      <c r="V25" s="47">
        <f t="shared" si="8"/>
        <v>1.4283479843335556E-8</v>
      </c>
      <c r="W25" s="13">
        <f t="shared" si="16"/>
        <v>-3.0500000000000025</v>
      </c>
      <c r="X25" s="47">
        <f t="shared" si="8"/>
        <v>1.1442068310226761E-3</v>
      </c>
      <c r="Y25" s="13">
        <f t="shared" si="16"/>
        <v>-0.54999999999999938</v>
      </c>
      <c r="Z25" s="47">
        <f t="shared" si="8"/>
        <v>0.29115968678834658</v>
      </c>
      <c r="AA25" s="13">
        <f t="shared" si="9"/>
        <v>1.9500000000000006</v>
      </c>
      <c r="AB25" s="47">
        <f t="shared" si="8"/>
        <v>0.97441194047836144</v>
      </c>
      <c r="AC25" s="13">
        <f t="shared" si="10"/>
        <v>4.4499999999999975</v>
      </c>
      <c r="AD25" s="47">
        <f t="shared" si="8"/>
        <v>0.99999570648553004</v>
      </c>
    </row>
    <row r="26" spans="1:68" x14ac:dyDescent="0.3">
      <c r="A26" s="13">
        <f t="shared" si="11"/>
        <v>-5.5000000000000027</v>
      </c>
      <c r="B26" s="11">
        <f t="shared" si="0"/>
        <v>0.99999998101043752</v>
      </c>
      <c r="C26" s="13">
        <f t="shared" si="12"/>
        <v>-3.0000000000000027</v>
      </c>
      <c r="D26" s="11">
        <f t="shared" si="1"/>
        <v>0.9986501019683699</v>
      </c>
      <c r="E26" s="13">
        <f t="shared" si="12"/>
        <v>-0.49999999999999939</v>
      </c>
      <c r="F26" s="11">
        <f t="shared" si="2"/>
        <v>0.6914624612740129</v>
      </c>
      <c r="G26" s="13">
        <f t="shared" si="5"/>
        <v>2.0000000000000004</v>
      </c>
      <c r="H26" s="11">
        <f t="shared" si="3"/>
        <v>2.2750131948179184E-2</v>
      </c>
      <c r="I26" s="13">
        <f t="shared" si="6"/>
        <v>4.4999999999999973</v>
      </c>
      <c r="J26" s="21">
        <f t="shared" si="4"/>
        <v>3.3976731247301043E-6</v>
      </c>
      <c r="K26" s="1">
        <f t="shared" si="13"/>
        <v>-5.5000000000000027</v>
      </c>
      <c r="L26" s="16">
        <f t="shared" si="7"/>
        <v>999999.98101043748</v>
      </c>
      <c r="M26" s="1">
        <f t="shared" si="14"/>
        <v>-3.0000000000000027</v>
      </c>
      <c r="N26" s="16">
        <f t="shared" si="7"/>
        <v>998650.10196836991</v>
      </c>
      <c r="O26" s="1">
        <f t="shared" si="14"/>
        <v>-0.49999999999999939</v>
      </c>
      <c r="P26" s="16">
        <f t="shared" si="7"/>
        <v>691462.46127401292</v>
      </c>
      <c r="Q26" s="1">
        <f t="shared" si="14"/>
        <v>2.0000000000000004</v>
      </c>
      <c r="R26" s="16">
        <f t="shared" si="7"/>
        <v>22750.131948179183</v>
      </c>
      <c r="S26" s="1">
        <f t="shared" si="14"/>
        <v>4.4999999999999973</v>
      </c>
      <c r="T26" s="19">
        <f t="shared" si="7"/>
        <v>3.3976731247301042</v>
      </c>
      <c r="U26" s="13">
        <f t="shared" si="15"/>
        <v>-5.5000000000000027</v>
      </c>
      <c r="V26" s="47">
        <f t="shared" si="8"/>
        <v>1.8989562478033406E-8</v>
      </c>
      <c r="W26" s="13">
        <f t="shared" si="16"/>
        <v>-3.0000000000000027</v>
      </c>
      <c r="X26" s="47">
        <f t="shared" si="8"/>
        <v>1.3498980316301035E-3</v>
      </c>
      <c r="Y26" s="13">
        <f t="shared" si="16"/>
        <v>-0.49999999999999939</v>
      </c>
      <c r="Z26" s="47">
        <f t="shared" si="8"/>
        <v>0.3085375387259871</v>
      </c>
      <c r="AA26" s="13">
        <f t="shared" si="9"/>
        <v>2.0000000000000004</v>
      </c>
      <c r="AB26" s="47">
        <f t="shared" si="8"/>
        <v>0.97724986805182079</v>
      </c>
      <c r="AC26" s="13">
        <f t="shared" si="10"/>
        <v>4.4999999999999973</v>
      </c>
      <c r="AD26" s="47">
        <f t="shared" si="8"/>
        <v>0.99999660232687526</v>
      </c>
    </row>
    <row r="27" spans="1:68" x14ac:dyDescent="0.3">
      <c r="A27" s="13">
        <f t="shared" si="11"/>
        <v>-5.4500000000000028</v>
      </c>
      <c r="B27" s="11">
        <f t="shared" si="0"/>
        <v>0.99999997481508995</v>
      </c>
      <c r="C27" s="13">
        <f t="shared" si="12"/>
        <v>-2.9500000000000028</v>
      </c>
      <c r="D27" s="11">
        <f t="shared" si="1"/>
        <v>0.99841113035263518</v>
      </c>
      <c r="E27" s="13">
        <f t="shared" si="12"/>
        <v>-0.4499999999999994</v>
      </c>
      <c r="F27" s="11">
        <f t="shared" si="2"/>
        <v>0.6736447797120797</v>
      </c>
      <c r="G27" s="13">
        <f t="shared" si="5"/>
        <v>2.0500000000000003</v>
      </c>
      <c r="H27" s="11">
        <f t="shared" si="3"/>
        <v>2.0182215405704383E-2</v>
      </c>
      <c r="I27" s="13">
        <f t="shared" si="6"/>
        <v>4.5499999999999972</v>
      </c>
      <c r="J27" s="21">
        <f t="shared" si="4"/>
        <v>2.6822957796388866E-6</v>
      </c>
      <c r="K27" s="1">
        <f t="shared" si="13"/>
        <v>-5.4500000000000028</v>
      </c>
      <c r="L27" s="16">
        <f t="shared" si="7"/>
        <v>999999.97481508995</v>
      </c>
      <c r="M27" s="1">
        <f t="shared" si="14"/>
        <v>-2.9500000000000028</v>
      </c>
      <c r="N27" s="16">
        <f t="shared" si="7"/>
        <v>998411.13035263517</v>
      </c>
      <c r="O27" s="1">
        <f t="shared" si="14"/>
        <v>-0.4499999999999994</v>
      </c>
      <c r="P27" s="16">
        <f t="shared" si="7"/>
        <v>673644.77971207967</v>
      </c>
      <c r="Q27" s="1">
        <f t="shared" si="14"/>
        <v>2.0500000000000003</v>
      </c>
      <c r="R27" s="16">
        <f t="shared" si="7"/>
        <v>20182.215405704384</v>
      </c>
      <c r="S27" s="1">
        <f t="shared" si="14"/>
        <v>4.5499999999999972</v>
      </c>
      <c r="T27" s="19">
        <f t="shared" si="7"/>
        <v>2.6822957796388867</v>
      </c>
      <c r="U27" s="13">
        <f t="shared" si="15"/>
        <v>-5.4500000000000028</v>
      </c>
      <c r="V27" s="47">
        <f t="shared" si="8"/>
        <v>2.5184910046327502E-8</v>
      </c>
      <c r="W27" s="13">
        <f t="shared" si="16"/>
        <v>-2.9500000000000028</v>
      </c>
      <c r="X27" s="47">
        <f t="shared" si="8"/>
        <v>1.5888696473648212E-3</v>
      </c>
      <c r="Y27" s="13">
        <f t="shared" si="16"/>
        <v>-0.4499999999999994</v>
      </c>
      <c r="Z27" s="47">
        <f t="shared" si="8"/>
        <v>0.3263552202879203</v>
      </c>
      <c r="AA27" s="13">
        <f t="shared" si="9"/>
        <v>2.0500000000000003</v>
      </c>
      <c r="AB27" s="47">
        <f t="shared" si="8"/>
        <v>0.97981778459429558</v>
      </c>
      <c r="AC27" s="13">
        <f t="shared" si="10"/>
        <v>4.5499999999999972</v>
      </c>
      <c r="AD27" s="47">
        <f t="shared" si="8"/>
        <v>0.9999973177042204</v>
      </c>
    </row>
    <row r="28" spans="1:68" x14ac:dyDescent="0.3">
      <c r="A28" s="13">
        <f t="shared" si="11"/>
        <v>-5.400000000000003</v>
      </c>
      <c r="B28" s="11">
        <f t="shared" si="0"/>
        <v>0.99999996667955149</v>
      </c>
      <c r="C28" s="13">
        <f t="shared" si="12"/>
        <v>-2.900000000000003</v>
      </c>
      <c r="D28" s="11">
        <f t="shared" si="1"/>
        <v>0.99813418669961596</v>
      </c>
      <c r="E28" s="13">
        <f t="shared" si="12"/>
        <v>-0.39999999999999941</v>
      </c>
      <c r="F28" s="11">
        <f t="shared" si="2"/>
        <v>0.65542174161032396</v>
      </c>
      <c r="G28" s="13">
        <f t="shared" ref="G28:G43" si="17">G27+0.05</f>
        <v>2.1</v>
      </c>
      <c r="H28" s="11">
        <f t="shared" si="3"/>
        <v>1.7864420562816546E-2</v>
      </c>
      <c r="I28" s="13">
        <f t="shared" ref="I28:I43" si="18">I27+0.05</f>
        <v>4.599999999999997</v>
      </c>
      <c r="J28" s="21">
        <f t="shared" si="4"/>
        <v>2.112454702502877E-6</v>
      </c>
      <c r="K28" s="1">
        <f t="shared" si="13"/>
        <v>-5.400000000000003</v>
      </c>
      <c r="L28" s="16">
        <f t="shared" ref="L28:T43" si="19">NORMSDIST(-K28)*1000000</f>
        <v>999999.96667955152</v>
      </c>
      <c r="M28" s="1">
        <f t="shared" si="14"/>
        <v>-2.900000000000003</v>
      </c>
      <c r="N28" s="16">
        <f t="shared" si="19"/>
        <v>998134.18669961591</v>
      </c>
      <c r="O28" s="1">
        <f t="shared" si="14"/>
        <v>-0.39999999999999941</v>
      </c>
      <c r="P28" s="16">
        <f t="shared" si="19"/>
        <v>655421.74161032401</v>
      </c>
      <c r="Q28" s="1">
        <f t="shared" si="14"/>
        <v>2.1</v>
      </c>
      <c r="R28" s="16">
        <f t="shared" si="19"/>
        <v>17864.420562816547</v>
      </c>
      <c r="S28" s="1">
        <f t="shared" si="14"/>
        <v>4.599999999999997</v>
      </c>
      <c r="T28" s="19">
        <f t="shared" si="19"/>
        <v>2.1124547025028768</v>
      </c>
      <c r="U28" s="13">
        <f t="shared" si="15"/>
        <v>-5.400000000000003</v>
      </c>
      <c r="V28" s="47">
        <f t="shared" ref="V28:AD43" si="20">1-NORMSDIST(-U28)</f>
        <v>3.3320448511453549E-8</v>
      </c>
      <c r="W28" s="13">
        <f t="shared" si="16"/>
        <v>-2.900000000000003</v>
      </c>
      <c r="X28" s="47">
        <f t="shared" si="20"/>
        <v>1.8658133003840449E-3</v>
      </c>
      <c r="Y28" s="13">
        <f t="shared" si="16"/>
        <v>-0.39999999999999941</v>
      </c>
      <c r="Z28" s="47">
        <f t="shared" si="20"/>
        <v>0.34457825838967604</v>
      </c>
      <c r="AA28" s="13">
        <f t="shared" ref="AA28:AA43" si="21">AA27+0.05</f>
        <v>2.1</v>
      </c>
      <c r="AB28" s="47">
        <f t="shared" si="20"/>
        <v>0.98213557943718344</v>
      </c>
      <c r="AC28" s="13">
        <f t="shared" ref="AC28:AC43" si="22">AC27+0.05</f>
        <v>4.599999999999997</v>
      </c>
      <c r="AD28" s="47">
        <f t="shared" si="20"/>
        <v>0.9999978875452975</v>
      </c>
    </row>
    <row r="29" spans="1:68" x14ac:dyDescent="0.3">
      <c r="A29" s="13">
        <f t="shared" ref="A29:A44" si="23">A28+0.05</f>
        <v>-5.3500000000000032</v>
      </c>
      <c r="B29" s="11">
        <f t="shared" si="0"/>
        <v>0.99999995602288405</v>
      </c>
      <c r="C29" s="13">
        <f t="shared" ref="C29:E44" si="24">C28+0.05</f>
        <v>-2.8500000000000032</v>
      </c>
      <c r="D29" s="11">
        <f t="shared" si="1"/>
        <v>0.99781403854508677</v>
      </c>
      <c r="E29" s="13">
        <f t="shared" si="24"/>
        <v>-0.34999999999999942</v>
      </c>
      <c r="F29" s="11">
        <f t="shared" si="2"/>
        <v>0.63683065117561888</v>
      </c>
      <c r="G29" s="13">
        <f t="shared" si="17"/>
        <v>2.15</v>
      </c>
      <c r="H29" s="11">
        <f t="shared" si="3"/>
        <v>1.5777607391090503E-2</v>
      </c>
      <c r="I29" s="13">
        <f t="shared" si="18"/>
        <v>4.6499999999999968</v>
      </c>
      <c r="J29" s="21">
        <f t="shared" si="4"/>
        <v>1.6596751443714862E-6</v>
      </c>
      <c r="K29" s="1">
        <f t="shared" ref="K29:K44" si="25">K28+0.05</f>
        <v>-5.3500000000000032</v>
      </c>
      <c r="L29" s="16">
        <f t="shared" si="19"/>
        <v>999999.956022884</v>
      </c>
      <c r="M29" s="1">
        <f t="shared" ref="M29:S44" si="26">M28+0.05</f>
        <v>-2.8500000000000032</v>
      </c>
      <c r="N29" s="16">
        <f t="shared" si="19"/>
        <v>997814.03854508675</v>
      </c>
      <c r="O29" s="1">
        <f t="shared" si="26"/>
        <v>-0.34999999999999942</v>
      </c>
      <c r="P29" s="16">
        <f t="shared" si="19"/>
        <v>636830.65117561887</v>
      </c>
      <c r="Q29" s="1">
        <f t="shared" si="26"/>
        <v>2.15</v>
      </c>
      <c r="R29" s="16">
        <f t="shared" si="19"/>
        <v>15777.607391090503</v>
      </c>
      <c r="S29" s="1">
        <f t="shared" si="26"/>
        <v>4.6499999999999968</v>
      </c>
      <c r="T29" s="19">
        <f t="shared" si="19"/>
        <v>1.6596751443714861</v>
      </c>
      <c r="U29" s="13">
        <f t="shared" ref="U29:U44" si="27">U28+0.05</f>
        <v>-5.3500000000000032</v>
      </c>
      <c r="V29" s="47">
        <f t="shared" si="20"/>
        <v>4.3977115948834467E-8</v>
      </c>
      <c r="W29" s="13">
        <f t="shared" ref="W29:Y44" si="28">W28+0.05</f>
        <v>-2.8500000000000032</v>
      </c>
      <c r="X29" s="47">
        <f t="shared" si="20"/>
        <v>2.1859614549132322E-3</v>
      </c>
      <c r="Y29" s="13">
        <f t="shared" si="28"/>
        <v>-0.34999999999999942</v>
      </c>
      <c r="Z29" s="47">
        <f t="shared" si="20"/>
        <v>0.36316934882438112</v>
      </c>
      <c r="AA29" s="13">
        <f t="shared" si="21"/>
        <v>2.15</v>
      </c>
      <c r="AB29" s="47">
        <f t="shared" si="20"/>
        <v>0.98422239260890954</v>
      </c>
      <c r="AC29" s="13">
        <f t="shared" si="22"/>
        <v>4.6499999999999968</v>
      </c>
      <c r="AD29" s="47">
        <f t="shared" si="20"/>
        <v>0.99999834032485568</v>
      </c>
    </row>
    <row r="30" spans="1:68" x14ac:dyDescent="0.3">
      <c r="A30" s="13">
        <f t="shared" si="23"/>
        <v>-5.3000000000000034</v>
      </c>
      <c r="B30" s="11">
        <f t="shared" si="0"/>
        <v>0.99999994209865961</v>
      </c>
      <c r="C30" s="13">
        <f t="shared" si="24"/>
        <v>-2.8000000000000034</v>
      </c>
      <c r="D30" s="11">
        <f t="shared" si="1"/>
        <v>0.99744486966957213</v>
      </c>
      <c r="E30" s="13">
        <f t="shared" si="24"/>
        <v>-0.29999999999999943</v>
      </c>
      <c r="F30" s="11">
        <f t="shared" si="2"/>
        <v>0.61791142218895245</v>
      </c>
      <c r="G30" s="13">
        <f t="shared" si="17"/>
        <v>2.1999999999999997</v>
      </c>
      <c r="H30" s="11">
        <f t="shared" si="3"/>
        <v>1.3903447513498621E-2</v>
      </c>
      <c r="I30" s="13">
        <f t="shared" si="18"/>
        <v>4.6999999999999966</v>
      </c>
      <c r="J30" s="21">
        <f t="shared" si="4"/>
        <v>1.3008074539173017E-6</v>
      </c>
      <c r="K30" s="1">
        <f t="shared" si="25"/>
        <v>-5.3000000000000034</v>
      </c>
      <c r="L30" s="16">
        <f t="shared" si="19"/>
        <v>999999.94209865958</v>
      </c>
      <c r="M30" s="1">
        <f t="shared" si="26"/>
        <v>-2.8000000000000034</v>
      </c>
      <c r="N30" s="16">
        <f t="shared" si="19"/>
        <v>997444.8696695721</v>
      </c>
      <c r="O30" s="1">
        <f t="shared" si="26"/>
        <v>-0.29999999999999943</v>
      </c>
      <c r="P30" s="16">
        <f t="shared" si="19"/>
        <v>617911.42218895245</v>
      </c>
      <c r="Q30" s="1">
        <f t="shared" si="26"/>
        <v>2.1999999999999997</v>
      </c>
      <c r="R30" s="16">
        <f t="shared" si="19"/>
        <v>13903.447513498621</v>
      </c>
      <c r="S30" s="1">
        <f t="shared" si="26"/>
        <v>4.6999999999999966</v>
      </c>
      <c r="T30" s="19">
        <f t="shared" si="19"/>
        <v>1.3008074539173016</v>
      </c>
      <c r="U30" s="13">
        <f t="shared" si="27"/>
        <v>-5.3000000000000034</v>
      </c>
      <c r="V30" s="47">
        <f t="shared" si="20"/>
        <v>5.7901340388966105E-8</v>
      </c>
      <c r="W30" s="13">
        <f t="shared" si="28"/>
        <v>-2.8000000000000034</v>
      </c>
      <c r="X30" s="47">
        <f t="shared" si="20"/>
        <v>2.5551303304278683E-3</v>
      </c>
      <c r="Y30" s="13">
        <f t="shared" si="28"/>
        <v>-0.29999999999999943</v>
      </c>
      <c r="Z30" s="47">
        <f t="shared" si="20"/>
        <v>0.38208857781104755</v>
      </c>
      <c r="AA30" s="13">
        <f t="shared" si="21"/>
        <v>2.1999999999999997</v>
      </c>
      <c r="AB30" s="47">
        <f t="shared" si="20"/>
        <v>0.98609655248650141</v>
      </c>
      <c r="AC30" s="13">
        <f t="shared" si="22"/>
        <v>4.6999999999999966</v>
      </c>
      <c r="AD30" s="47">
        <f t="shared" si="20"/>
        <v>0.99999869919254614</v>
      </c>
    </row>
    <row r="31" spans="1:68" s="9" customFormat="1" x14ac:dyDescent="0.3">
      <c r="A31" s="13">
        <f t="shared" si="23"/>
        <v>-5.2500000000000036</v>
      </c>
      <c r="B31" s="11">
        <f t="shared" si="0"/>
        <v>0.99999992395039483</v>
      </c>
      <c r="C31" s="13">
        <f t="shared" si="24"/>
        <v>-2.7500000000000036</v>
      </c>
      <c r="D31" s="11">
        <f t="shared" si="1"/>
        <v>0.99702023676494544</v>
      </c>
      <c r="E31" s="13">
        <f t="shared" si="24"/>
        <v>-0.24999999999999944</v>
      </c>
      <c r="F31" s="11">
        <f t="shared" si="2"/>
        <v>0.59870632568292348</v>
      </c>
      <c r="G31" s="13">
        <f t="shared" si="17"/>
        <v>2.2499999999999996</v>
      </c>
      <c r="H31" s="11">
        <f t="shared" si="3"/>
        <v>1.2224472655044717E-2</v>
      </c>
      <c r="I31" s="13">
        <f t="shared" si="18"/>
        <v>4.7499999999999964</v>
      </c>
      <c r="J31" s="21">
        <f t="shared" si="4"/>
        <v>1.0170832425687184E-6</v>
      </c>
      <c r="K31" s="1">
        <f t="shared" si="25"/>
        <v>-5.2500000000000036</v>
      </c>
      <c r="L31" s="16">
        <f t="shared" si="19"/>
        <v>999999.92395039485</v>
      </c>
      <c r="M31" s="1">
        <f t="shared" si="26"/>
        <v>-2.7500000000000036</v>
      </c>
      <c r="N31" s="16">
        <f t="shared" si="19"/>
        <v>997020.23676494544</v>
      </c>
      <c r="O31" s="1">
        <f t="shared" si="26"/>
        <v>-0.24999999999999944</v>
      </c>
      <c r="P31" s="16">
        <f t="shared" si="19"/>
        <v>598706.32568292343</v>
      </c>
      <c r="Q31" s="1">
        <f t="shared" si="26"/>
        <v>2.2499999999999996</v>
      </c>
      <c r="R31" s="16">
        <f t="shared" si="19"/>
        <v>12224.472655044716</v>
      </c>
      <c r="S31" s="1">
        <f t="shared" si="26"/>
        <v>4.7499999999999964</v>
      </c>
      <c r="T31" s="19">
        <f t="shared" si="19"/>
        <v>1.0170832425687184</v>
      </c>
      <c r="U31" s="13">
        <f t="shared" si="27"/>
        <v>-5.2500000000000036</v>
      </c>
      <c r="V31" s="47">
        <f t="shared" si="20"/>
        <v>7.6049605168826417E-8</v>
      </c>
      <c r="W31" s="13">
        <f t="shared" si="28"/>
        <v>-2.7500000000000036</v>
      </c>
      <c r="X31" s="47">
        <f t="shared" si="20"/>
        <v>2.9797632350545555E-3</v>
      </c>
      <c r="Y31" s="13">
        <f t="shared" si="28"/>
        <v>-0.24999999999999944</v>
      </c>
      <c r="Z31" s="47">
        <f t="shared" si="20"/>
        <v>0.40129367431707652</v>
      </c>
      <c r="AA31" s="13">
        <f t="shared" si="21"/>
        <v>2.2499999999999996</v>
      </c>
      <c r="AB31" s="47">
        <f t="shared" si="20"/>
        <v>0.98777552734495533</v>
      </c>
      <c r="AC31" s="13">
        <f t="shared" si="22"/>
        <v>4.7499999999999964</v>
      </c>
      <c r="AD31" s="47">
        <f t="shared" si="20"/>
        <v>0.99999898291675748</v>
      </c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</row>
    <row r="32" spans="1:68" x14ac:dyDescent="0.3">
      <c r="A32" s="13">
        <f t="shared" si="23"/>
        <v>-5.2000000000000037</v>
      </c>
      <c r="B32" s="11">
        <f t="shared" si="0"/>
        <v>0.99999990035573683</v>
      </c>
      <c r="C32" s="13">
        <f t="shared" si="24"/>
        <v>-2.7000000000000037</v>
      </c>
      <c r="D32" s="11">
        <f t="shared" si="1"/>
        <v>0.99653302619695938</v>
      </c>
      <c r="E32" s="13">
        <f t="shared" si="24"/>
        <v>-0.19999999999999946</v>
      </c>
      <c r="F32" s="11">
        <f t="shared" si="2"/>
        <v>0.57925970943910277</v>
      </c>
      <c r="G32" s="13">
        <f t="shared" si="17"/>
        <v>2.2999999999999994</v>
      </c>
      <c r="H32" s="11">
        <f t="shared" si="3"/>
        <v>1.0724110021675814E-2</v>
      </c>
      <c r="I32" s="13">
        <f t="shared" si="18"/>
        <v>4.7999999999999963</v>
      </c>
      <c r="J32" s="21">
        <f t="shared" si="4"/>
        <v>7.9332815197560655E-7</v>
      </c>
      <c r="K32" s="1">
        <f t="shared" si="25"/>
        <v>-5.2000000000000037</v>
      </c>
      <c r="L32" s="16">
        <f t="shared" si="19"/>
        <v>999999.90035573684</v>
      </c>
      <c r="M32" s="1">
        <f t="shared" si="26"/>
        <v>-2.7000000000000037</v>
      </c>
      <c r="N32" s="16">
        <f t="shared" si="19"/>
        <v>996533.02619695943</v>
      </c>
      <c r="O32" s="1">
        <f t="shared" si="26"/>
        <v>-0.19999999999999946</v>
      </c>
      <c r="P32" s="16">
        <f t="shared" si="19"/>
        <v>579259.70943910279</v>
      </c>
      <c r="Q32" s="1">
        <f t="shared" si="26"/>
        <v>2.2999999999999994</v>
      </c>
      <c r="R32" s="16">
        <f t="shared" si="19"/>
        <v>10724.110021675815</v>
      </c>
      <c r="S32" s="1">
        <f t="shared" si="26"/>
        <v>4.7999999999999963</v>
      </c>
      <c r="T32" s="19">
        <f t="shared" si="19"/>
        <v>0.79332815197560658</v>
      </c>
      <c r="U32" s="13">
        <f t="shared" si="27"/>
        <v>-5.2000000000000037</v>
      </c>
      <c r="V32" s="47">
        <f t="shared" si="20"/>
        <v>9.9644263173992442E-8</v>
      </c>
      <c r="W32" s="13">
        <f t="shared" si="28"/>
        <v>-2.7000000000000037</v>
      </c>
      <c r="X32" s="47">
        <f t="shared" si="20"/>
        <v>3.4669738030406183E-3</v>
      </c>
      <c r="Y32" s="13">
        <f t="shared" si="28"/>
        <v>-0.19999999999999946</v>
      </c>
      <c r="Z32" s="47">
        <f t="shared" si="20"/>
        <v>0.42074029056089723</v>
      </c>
      <c r="AA32" s="13">
        <f t="shared" si="21"/>
        <v>2.2999999999999994</v>
      </c>
      <c r="AB32" s="47">
        <f t="shared" si="20"/>
        <v>0.98927588997832416</v>
      </c>
      <c r="AC32" s="13">
        <f t="shared" si="22"/>
        <v>4.7999999999999963</v>
      </c>
      <c r="AD32" s="47">
        <f t="shared" si="20"/>
        <v>0.99999920667184805</v>
      </c>
    </row>
    <row r="33" spans="1:68" x14ac:dyDescent="0.3">
      <c r="A33" s="13">
        <f t="shared" si="23"/>
        <v>-5.1500000000000039</v>
      </c>
      <c r="B33" s="11">
        <f t="shared" si="0"/>
        <v>0.99999986975677047</v>
      </c>
      <c r="C33" s="13">
        <f t="shared" si="24"/>
        <v>-2.6500000000000039</v>
      </c>
      <c r="D33" s="11">
        <f t="shared" si="1"/>
        <v>0.99597541145724178</v>
      </c>
      <c r="E33" s="13">
        <f t="shared" si="24"/>
        <v>-0.14999999999999947</v>
      </c>
      <c r="F33" s="11">
        <f t="shared" si="2"/>
        <v>0.55961769237024228</v>
      </c>
      <c r="G33" s="13">
        <f t="shared" si="17"/>
        <v>2.3499999999999992</v>
      </c>
      <c r="H33" s="11">
        <f t="shared" si="3"/>
        <v>9.3867055348385905E-3</v>
      </c>
      <c r="I33" s="13">
        <f t="shared" si="18"/>
        <v>4.8499999999999961</v>
      </c>
      <c r="J33" s="21">
        <f t="shared" si="4"/>
        <v>6.1730737200920636E-7</v>
      </c>
      <c r="K33" s="1">
        <f t="shared" si="25"/>
        <v>-5.1500000000000039</v>
      </c>
      <c r="L33" s="16">
        <f t="shared" si="19"/>
        <v>999999.86975677044</v>
      </c>
      <c r="M33" s="1">
        <f t="shared" si="26"/>
        <v>-2.6500000000000039</v>
      </c>
      <c r="N33" s="16">
        <f t="shared" si="19"/>
        <v>995975.41145724175</v>
      </c>
      <c r="O33" s="1">
        <f t="shared" si="26"/>
        <v>-0.14999999999999947</v>
      </c>
      <c r="P33" s="16">
        <f t="shared" si="19"/>
        <v>559617.69237024232</v>
      </c>
      <c r="Q33" s="1">
        <f t="shared" si="26"/>
        <v>2.3499999999999992</v>
      </c>
      <c r="R33" s="16">
        <f t="shared" si="19"/>
        <v>9386.7055348385911</v>
      </c>
      <c r="S33" s="1">
        <f t="shared" si="26"/>
        <v>4.8499999999999961</v>
      </c>
      <c r="T33" s="19">
        <f t="shared" si="19"/>
        <v>0.61730737200920638</v>
      </c>
      <c r="U33" s="13">
        <f t="shared" si="27"/>
        <v>-5.1500000000000039</v>
      </c>
      <c r="V33" s="47">
        <f t="shared" si="20"/>
        <v>1.3024322953469891E-7</v>
      </c>
      <c r="W33" s="13">
        <f t="shared" si="28"/>
        <v>-2.6500000000000039</v>
      </c>
      <c r="X33" s="47">
        <f t="shared" si="20"/>
        <v>4.0245885427582229E-3</v>
      </c>
      <c r="Y33" s="13">
        <f t="shared" si="28"/>
        <v>-0.14999999999999947</v>
      </c>
      <c r="Z33" s="47">
        <f t="shared" si="20"/>
        <v>0.44038230762975772</v>
      </c>
      <c r="AA33" s="13">
        <f t="shared" si="21"/>
        <v>2.3499999999999992</v>
      </c>
      <c r="AB33" s="47">
        <f t="shared" si="20"/>
        <v>0.99061329446516144</v>
      </c>
      <c r="AC33" s="13">
        <f t="shared" si="22"/>
        <v>4.8499999999999961</v>
      </c>
      <c r="AD33" s="47">
        <f t="shared" si="20"/>
        <v>0.999999382692628</v>
      </c>
    </row>
    <row r="34" spans="1:68" x14ac:dyDescent="0.3">
      <c r="A34" s="13">
        <f t="shared" si="23"/>
        <v>-5.1000000000000041</v>
      </c>
      <c r="B34" s="11">
        <f t="shared" si="0"/>
        <v>0.99999983017325933</v>
      </c>
      <c r="C34" s="13">
        <f t="shared" si="24"/>
        <v>-2.6000000000000041</v>
      </c>
      <c r="D34" s="11">
        <f t="shared" si="1"/>
        <v>0.99533881197628127</v>
      </c>
      <c r="E34" s="13">
        <f t="shared" si="24"/>
        <v>-9.9999999999999464E-2</v>
      </c>
      <c r="F34" s="11">
        <f t="shared" si="2"/>
        <v>0.53982783727702877</v>
      </c>
      <c r="G34" s="13">
        <f t="shared" si="17"/>
        <v>2.399999999999999</v>
      </c>
      <c r="H34" s="11">
        <f t="shared" si="3"/>
        <v>8.1975359245961502E-3</v>
      </c>
      <c r="I34" s="13">
        <f t="shared" si="18"/>
        <v>4.8999999999999959</v>
      </c>
      <c r="J34" s="21">
        <f t="shared" si="4"/>
        <v>4.7918327659033019E-7</v>
      </c>
      <c r="K34" s="1">
        <f t="shared" si="25"/>
        <v>-5.1000000000000041</v>
      </c>
      <c r="L34" s="16">
        <f t="shared" si="19"/>
        <v>999999.83017325937</v>
      </c>
      <c r="M34" s="1">
        <f t="shared" si="26"/>
        <v>-2.6000000000000041</v>
      </c>
      <c r="N34" s="16">
        <f t="shared" si="19"/>
        <v>995338.81197628123</v>
      </c>
      <c r="O34" s="1">
        <f t="shared" si="26"/>
        <v>-9.9999999999999464E-2</v>
      </c>
      <c r="P34" s="16">
        <f t="shared" si="19"/>
        <v>539827.83727702871</v>
      </c>
      <c r="Q34" s="1">
        <f t="shared" si="26"/>
        <v>2.399999999999999</v>
      </c>
      <c r="R34" s="16">
        <f t="shared" si="19"/>
        <v>8197.5359245961499</v>
      </c>
      <c r="S34" s="1">
        <f t="shared" si="26"/>
        <v>4.8999999999999959</v>
      </c>
      <c r="T34" s="19">
        <f t="shared" si="19"/>
        <v>0.47918327659033022</v>
      </c>
      <c r="U34" s="13">
        <f t="shared" si="27"/>
        <v>-5.1000000000000041</v>
      </c>
      <c r="V34" s="47">
        <f t="shared" si="20"/>
        <v>1.698267406702314E-7</v>
      </c>
      <c r="W34" s="13">
        <f t="shared" si="28"/>
        <v>-2.6000000000000041</v>
      </c>
      <c r="X34" s="47">
        <f t="shared" si="20"/>
        <v>4.661188023718732E-3</v>
      </c>
      <c r="Y34" s="13">
        <f t="shared" si="28"/>
        <v>-9.9999999999999464E-2</v>
      </c>
      <c r="Z34" s="47">
        <f t="shared" si="20"/>
        <v>0.46017216272297123</v>
      </c>
      <c r="AA34" s="13">
        <f t="shared" si="21"/>
        <v>2.399999999999999</v>
      </c>
      <c r="AB34" s="47">
        <f t="shared" si="20"/>
        <v>0.99180246407540384</v>
      </c>
      <c r="AC34" s="13">
        <f t="shared" si="22"/>
        <v>4.8999999999999959</v>
      </c>
      <c r="AD34" s="47">
        <f t="shared" si="20"/>
        <v>0.99999952081672339</v>
      </c>
    </row>
    <row r="35" spans="1:68" x14ac:dyDescent="0.3">
      <c r="A35" s="13">
        <f t="shared" si="23"/>
        <v>-5.0500000000000043</v>
      </c>
      <c r="B35" s="11">
        <f t="shared" si="0"/>
        <v>0.99999977909496773</v>
      </c>
      <c r="C35" s="13">
        <f t="shared" si="24"/>
        <v>-2.5500000000000043</v>
      </c>
      <c r="D35" s="11">
        <f t="shared" si="1"/>
        <v>0.99461385404593339</v>
      </c>
      <c r="E35" s="13">
        <f t="shared" si="24"/>
        <v>-4.9999999999999462E-2</v>
      </c>
      <c r="F35" s="11">
        <f t="shared" si="2"/>
        <v>0.51993880583837226</v>
      </c>
      <c r="G35" s="13">
        <f t="shared" si="17"/>
        <v>2.4499999999999988</v>
      </c>
      <c r="H35" s="11">
        <f t="shared" si="3"/>
        <v>7.1428107352714395E-3</v>
      </c>
      <c r="I35" s="13">
        <f t="shared" si="18"/>
        <v>4.9499999999999957</v>
      </c>
      <c r="J35" s="21">
        <f t="shared" si="4"/>
        <v>3.7106740796334102E-7</v>
      </c>
      <c r="K35" s="1">
        <f t="shared" si="25"/>
        <v>-5.0500000000000043</v>
      </c>
      <c r="L35" s="16">
        <f t="shared" si="19"/>
        <v>999999.77909496776</v>
      </c>
      <c r="M35" s="1">
        <f t="shared" si="26"/>
        <v>-2.5500000000000043</v>
      </c>
      <c r="N35" s="16">
        <f t="shared" si="19"/>
        <v>994613.85404593335</v>
      </c>
      <c r="O35" s="1">
        <f t="shared" si="26"/>
        <v>-4.9999999999999462E-2</v>
      </c>
      <c r="P35" s="16">
        <f t="shared" si="19"/>
        <v>519938.80583837227</v>
      </c>
      <c r="Q35" s="1">
        <f t="shared" si="26"/>
        <v>2.4499999999999988</v>
      </c>
      <c r="R35" s="16">
        <f t="shared" si="19"/>
        <v>7142.8107352714396</v>
      </c>
      <c r="S35" s="1">
        <f t="shared" si="26"/>
        <v>4.9499999999999957</v>
      </c>
      <c r="T35" s="19">
        <f t="shared" si="19"/>
        <v>0.37106740796334103</v>
      </c>
      <c r="U35" s="13">
        <f t="shared" si="27"/>
        <v>-5.0500000000000043</v>
      </c>
      <c r="V35" s="47">
        <f t="shared" si="20"/>
        <v>2.2090503226657177E-7</v>
      </c>
      <c r="W35" s="13">
        <f t="shared" si="28"/>
        <v>-2.5500000000000043</v>
      </c>
      <c r="X35" s="47">
        <f t="shared" si="20"/>
        <v>5.3861459540666123E-3</v>
      </c>
      <c r="Y35" s="13">
        <f t="shared" si="28"/>
        <v>-4.9999999999999462E-2</v>
      </c>
      <c r="Z35" s="47">
        <f t="shared" si="20"/>
        <v>0.48006119416162774</v>
      </c>
      <c r="AA35" s="13">
        <f t="shared" si="21"/>
        <v>2.4499999999999988</v>
      </c>
      <c r="AB35" s="47">
        <f t="shared" si="20"/>
        <v>0.99285718926472855</v>
      </c>
      <c r="AC35" s="13">
        <f t="shared" si="22"/>
        <v>4.9499999999999957</v>
      </c>
      <c r="AD35" s="47">
        <f t="shared" si="20"/>
        <v>0.99999962893259209</v>
      </c>
    </row>
    <row r="36" spans="1:68" x14ac:dyDescent="0.3">
      <c r="A36" s="13">
        <f t="shared" si="23"/>
        <v>-5.0000000000000044</v>
      </c>
      <c r="B36" s="11">
        <f t="shared" si="0"/>
        <v>0.99999971334842808</v>
      </c>
      <c r="C36" s="13">
        <f t="shared" si="24"/>
        <v>-2.5000000000000044</v>
      </c>
      <c r="D36" s="11">
        <f t="shared" si="1"/>
        <v>0.99379033467422395</v>
      </c>
      <c r="E36" s="13">
        <f t="shared" si="24"/>
        <v>5.4123372450476381E-16</v>
      </c>
      <c r="F36" s="11">
        <f t="shared" si="2"/>
        <v>0.49999999999999978</v>
      </c>
      <c r="G36" s="13">
        <f t="shared" si="17"/>
        <v>2.4999999999999987</v>
      </c>
      <c r="H36" s="11">
        <f t="shared" si="3"/>
        <v>6.2096653257761565E-3</v>
      </c>
      <c r="I36" s="13">
        <f t="shared" si="18"/>
        <v>4.9999999999999956</v>
      </c>
      <c r="J36" s="21">
        <f t="shared" si="4"/>
        <v>2.8665157187920026E-7</v>
      </c>
      <c r="K36" s="1">
        <f t="shared" si="25"/>
        <v>-5.0000000000000044</v>
      </c>
      <c r="L36" s="16">
        <f t="shared" si="19"/>
        <v>999999.71334842802</v>
      </c>
      <c r="M36" s="1">
        <f t="shared" si="26"/>
        <v>-2.5000000000000044</v>
      </c>
      <c r="N36" s="16">
        <f t="shared" si="19"/>
        <v>993790.33467422391</v>
      </c>
      <c r="O36" s="1">
        <f t="shared" si="26"/>
        <v>5.4123372450476381E-16</v>
      </c>
      <c r="P36" s="16">
        <f t="shared" si="19"/>
        <v>499999.99999999977</v>
      </c>
      <c r="Q36" s="1">
        <f t="shared" si="26"/>
        <v>2.4999999999999987</v>
      </c>
      <c r="R36" s="16">
        <f t="shared" si="19"/>
        <v>6209.6653257761564</v>
      </c>
      <c r="S36" s="1">
        <f t="shared" si="26"/>
        <v>4.9999999999999956</v>
      </c>
      <c r="T36" s="19">
        <f t="shared" si="19"/>
        <v>0.28665157187920026</v>
      </c>
      <c r="U36" s="13">
        <f t="shared" si="27"/>
        <v>-5.0000000000000044</v>
      </c>
      <c r="V36" s="47">
        <f t="shared" si="20"/>
        <v>2.8665157192353519E-7</v>
      </c>
      <c r="W36" s="13">
        <f t="shared" si="28"/>
        <v>-2.5000000000000044</v>
      </c>
      <c r="X36" s="47">
        <f t="shared" si="20"/>
        <v>6.2096653257760481E-3</v>
      </c>
      <c r="Y36" s="13">
        <f t="shared" si="28"/>
        <v>5.4123372450476381E-16</v>
      </c>
      <c r="Z36" s="47">
        <f t="shared" si="20"/>
        <v>0.50000000000000022</v>
      </c>
      <c r="AA36" s="13">
        <f t="shared" si="21"/>
        <v>2.4999999999999987</v>
      </c>
      <c r="AB36" s="47">
        <f t="shared" si="20"/>
        <v>0.99379033467422384</v>
      </c>
      <c r="AC36" s="13">
        <f t="shared" si="22"/>
        <v>4.9999999999999956</v>
      </c>
      <c r="AD36" s="47">
        <f t="shared" si="20"/>
        <v>0.99999971334842808</v>
      </c>
    </row>
    <row r="37" spans="1:68" x14ac:dyDescent="0.3">
      <c r="A37" s="13">
        <f t="shared" si="23"/>
        <v>-4.9500000000000046</v>
      </c>
      <c r="B37" s="11">
        <f t="shared" si="0"/>
        <v>0.99999962893259209</v>
      </c>
      <c r="C37" s="13">
        <f t="shared" si="24"/>
        <v>-2.4500000000000046</v>
      </c>
      <c r="D37" s="11">
        <f t="shared" si="1"/>
        <v>0.99285718926472866</v>
      </c>
      <c r="E37" s="13">
        <f t="shared" si="24"/>
        <v>5.0000000000000544E-2</v>
      </c>
      <c r="F37" s="11">
        <f t="shared" si="2"/>
        <v>0.48006119416162729</v>
      </c>
      <c r="G37" s="13">
        <f t="shared" si="17"/>
        <v>2.5499999999999985</v>
      </c>
      <c r="H37" s="11">
        <f t="shared" si="3"/>
        <v>5.3861459540667086E-3</v>
      </c>
      <c r="I37" s="13">
        <f t="shared" si="18"/>
        <v>5.0499999999999954</v>
      </c>
      <c r="J37" s="21">
        <f t="shared" si="4"/>
        <v>2.2090503226954845E-7</v>
      </c>
      <c r="K37" s="1">
        <f t="shared" si="25"/>
        <v>-4.9500000000000046</v>
      </c>
      <c r="L37" s="16">
        <f t="shared" si="19"/>
        <v>999999.62893259211</v>
      </c>
      <c r="M37" s="1">
        <f t="shared" si="26"/>
        <v>-2.4500000000000046</v>
      </c>
      <c r="N37" s="16">
        <f t="shared" si="19"/>
        <v>992857.18926472869</v>
      </c>
      <c r="O37" s="1">
        <f t="shared" si="26"/>
        <v>5.0000000000000544E-2</v>
      </c>
      <c r="P37" s="16">
        <f t="shared" si="19"/>
        <v>480061.19416162727</v>
      </c>
      <c r="Q37" s="1">
        <f t="shared" si="26"/>
        <v>2.5499999999999985</v>
      </c>
      <c r="R37" s="16">
        <f t="shared" si="19"/>
        <v>5386.1459540667083</v>
      </c>
      <c r="S37" s="1">
        <f t="shared" si="26"/>
        <v>5.0499999999999954</v>
      </c>
      <c r="T37" s="19">
        <f t="shared" si="19"/>
        <v>0.22090503226954844</v>
      </c>
      <c r="U37" s="13">
        <f t="shared" si="27"/>
        <v>-4.9500000000000046</v>
      </c>
      <c r="V37" s="47">
        <f t="shared" si="20"/>
        <v>3.7106740791159609E-7</v>
      </c>
      <c r="W37" s="13">
        <f t="shared" si="28"/>
        <v>-2.4500000000000046</v>
      </c>
      <c r="X37" s="47">
        <f t="shared" si="20"/>
        <v>7.1428107352713432E-3</v>
      </c>
      <c r="Y37" s="13">
        <f t="shared" si="28"/>
        <v>5.0000000000000544E-2</v>
      </c>
      <c r="Z37" s="47">
        <f t="shared" si="20"/>
        <v>0.51993880583837271</v>
      </c>
      <c r="AA37" s="13">
        <f t="shared" si="21"/>
        <v>2.5499999999999985</v>
      </c>
      <c r="AB37" s="47">
        <f t="shared" si="20"/>
        <v>0.99461385404593328</v>
      </c>
      <c r="AC37" s="13">
        <f t="shared" si="22"/>
        <v>5.0499999999999954</v>
      </c>
      <c r="AD37" s="47">
        <f t="shared" si="20"/>
        <v>0.99999977909496773</v>
      </c>
    </row>
    <row r="38" spans="1:68" x14ac:dyDescent="0.3">
      <c r="A38" s="13">
        <f t="shared" si="23"/>
        <v>-4.9000000000000048</v>
      </c>
      <c r="B38" s="11">
        <f t="shared" si="0"/>
        <v>0.99999952081672339</v>
      </c>
      <c r="C38" s="13">
        <f t="shared" si="24"/>
        <v>-2.4000000000000048</v>
      </c>
      <c r="D38" s="11">
        <f t="shared" si="1"/>
        <v>0.99180246407540396</v>
      </c>
      <c r="E38" s="13">
        <f t="shared" si="24"/>
        <v>0.10000000000000055</v>
      </c>
      <c r="F38" s="11">
        <f t="shared" si="2"/>
        <v>0.46017216272297079</v>
      </c>
      <c r="G38" s="13">
        <f t="shared" si="17"/>
        <v>2.5999999999999983</v>
      </c>
      <c r="H38" s="11">
        <f t="shared" si="3"/>
        <v>4.6611880237187684E-3</v>
      </c>
      <c r="I38" s="13">
        <f t="shared" si="18"/>
        <v>5.0999999999999952</v>
      </c>
      <c r="J38" s="21">
        <f t="shared" si="4"/>
        <v>1.6982674071476379E-7</v>
      </c>
      <c r="K38" s="1">
        <f t="shared" si="25"/>
        <v>-4.9000000000000048</v>
      </c>
      <c r="L38" s="16">
        <f t="shared" si="19"/>
        <v>999999.52081672335</v>
      </c>
      <c r="M38" s="1">
        <f t="shared" si="26"/>
        <v>-2.4000000000000048</v>
      </c>
      <c r="N38" s="16">
        <f t="shared" si="19"/>
        <v>991802.46407540399</v>
      </c>
      <c r="O38" s="1">
        <f t="shared" si="26"/>
        <v>0.10000000000000055</v>
      </c>
      <c r="P38" s="16">
        <f t="shared" si="19"/>
        <v>460172.16272297077</v>
      </c>
      <c r="Q38" s="1">
        <f t="shared" si="26"/>
        <v>2.5999999999999983</v>
      </c>
      <c r="R38" s="16">
        <f t="shared" si="19"/>
        <v>4661.1880237187688</v>
      </c>
      <c r="S38" s="1">
        <f t="shared" si="26"/>
        <v>5.0999999999999952</v>
      </c>
      <c r="T38" s="19">
        <f t="shared" si="19"/>
        <v>0.16982674071476378</v>
      </c>
      <c r="U38" s="13">
        <f t="shared" si="27"/>
        <v>-4.9000000000000048</v>
      </c>
      <c r="V38" s="47">
        <f t="shared" si="20"/>
        <v>4.7918327661378157E-7</v>
      </c>
      <c r="W38" s="13">
        <f t="shared" si="28"/>
        <v>-2.4000000000000048</v>
      </c>
      <c r="X38" s="47">
        <f t="shared" si="20"/>
        <v>8.1975359245960444E-3</v>
      </c>
      <c r="Y38" s="13">
        <f t="shared" si="28"/>
        <v>0.10000000000000055</v>
      </c>
      <c r="Z38" s="47">
        <f t="shared" si="20"/>
        <v>0.53982783727702921</v>
      </c>
      <c r="AA38" s="13">
        <f t="shared" si="21"/>
        <v>2.5999999999999983</v>
      </c>
      <c r="AB38" s="47">
        <f t="shared" si="20"/>
        <v>0.99533881197628127</v>
      </c>
      <c r="AC38" s="13">
        <f t="shared" si="22"/>
        <v>5.0999999999999952</v>
      </c>
      <c r="AD38" s="47">
        <f t="shared" si="20"/>
        <v>0.99999983017325933</v>
      </c>
    </row>
    <row r="39" spans="1:68" x14ac:dyDescent="0.3">
      <c r="A39" s="13">
        <f t="shared" si="23"/>
        <v>-4.850000000000005</v>
      </c>
      <c r="B39" s="11">
        <f t="shared" si="0"/>
        <v>0.999999382692628</v>
      </c>
      <c r="C39" s="13">
        <f t="shared" si="24"/>
        <v>-2.350000000000005</v>
      </c>
      <c r="D39" s="11">
        <f t="shared" si="1"/>
        <v>0.99061329446516155</v>
      </c>
      <c r="E39" s="13">
        <f t="shared" si="24"/>
        <v>0.15000000000000055</v>
      </c>
      <c r="F39" s="11">
        <f t="shared" si="2"/>
        <v>0.44038230762975727</v>
      </c>
      <c r="G39" s="13">
        <f t="shared" si="17"/>
        <v>2.6499999999999981</v>
      </c>
      <c r="H39" s="11">
        <f t="shared" si="3"/>
        <v>4.0245885427583278E-3</v>
      </c>
      <c r="I39" s="13">
        <f t="shared" si="18"/>
        <v>5.149999999999995</v>
      </c>
      <c r="J39" s="21">
        <f t="shared" si="4"/>
        <v>1.3024322953320461E-7</v>
      </c>
      <c r="K39" s="1">
        <f t="shared" si="25"/>
        <v>-4.850000000000005</v>
      </c>
      <c r="L39" s="16">
        <f t="shared" si="19"/>
        <v>999999.38269262796</v>
      </c>
      <c r="M39" s="1">
        <f t="shared" si="26"/>
        <v>-2.350000000000005</v>
      </c>
      <c r="N39" s="16">
        <f t="shared" si="19"/>
        <v>990613.29446516151</v>
      </c>
      <c r="O39" s="1">
        <f t="shared" si="26"/>
        <v>0.15000000000000055</v>
      </c>
      <c r="P39" s="16">
        <f t="shared" si="19"/>
        <v>440382.30762975727</v>
      </c>
      <c r="Q39" s="1">
        <f t="shared" si="26"/>
        <v>2.6499999999999981</v>
      </c>
      <c r="R39" s="16">
        <f t="shared" si="19"/>
        <v>4024.588542758328</v>
      </c>
      <c r="S39" s="1">
        <f t="shared" si="26"/>
        <v>5.149999999999995</v>
      </c>
      <c r="T39" s="19">
        <f t="shared" si="19"/>
        <v>0.13024322953320461</v>
      </c>
      <c r="U39" s="13">
        <f t="shared" si="27"/>
        <v>-4.850000000000005</v>
      </c>
      <c r="V39" s="47">
        <f t="shared" si="20"/>
        <v>6.173073719972777E-7</v>
      </c>
      <c r="W39" s="13">
        <f t="shared" si="28"/>
        <v>-2.350000000000005</v>
      </c>
      <c r="X39" s="47">
        <f t="shared" si="20"/>
        <v>9.3867055348384465E-3</v>
      </c>
      <c r="Y39" s="13">
        <f t="shared" si="28"/>
        <v>0.15000000000000055</v>
      </c>
      <c r="Z39" s="47">
        <f t="shared" si="20"/>
        <v>0.55961769237024273</v>
      </c>
      <c r="AA39" s="13">
        <f t="shared" si="21"/>
        <v>2.6499999999999981</v>
      </c>
      <c r="AB39" s="47">
        <f t="shared" si="20"/>
        <v>0.99597541145724167</v>
      </c>
      <c r="AC39" s="13">
        <f t="shared" si="22"/>
        <v>5.149999999999995</v>
      </c>
      <c r="AD39" s="47">
        <f t="shared" si="20"/>
        <v>0.99999986975677047</v>
      </c>
    </row>
    <row r="40" spans="1:68" x14ac:dyDescent="0.3">
      <c r="A40" s="13">
        <f t="shared" si="23"/>
        <v>-4.8000000000000052</v>
      </c>
      <c r="B40" s="11">
        <f t="shared" si="0"/>
        <v>0.99999920667184805</v>
      </c>
      <c r="C40" s="13">
        <f t="shared" si="24"/>
        <v>-2.3000000000000052</v>
      </c>
      <c r="D40" s="11">
        <f t="shared" si="1"/>
        <v>0.98927588997832439</v>
      </c>
      <c r="E40" s="13">
        <f t="shared" si="24"/>
        <v>0.20000000000000057</v>
      </c>
      <c r="F40" s="11">
        <f t="shared" si="2"/>
        <v>0.42074029056089673</v>
      </c>
      <c r="G40" s="13">
        <f t="shared" si="17"/>
        <v>2.699999999999998</v>
      </c>
      <c r="H40" s="11">
        <f t="shared" si="3"/>
        <v>3.4669738030406868E-3</v>
      </c>
      <c r="I40" s="13">
        <f t="shared" si="18"/>
        <v>5.1999999999999948</v>
      </c>
      <c r="J40" s="21">
        <f t="shared" si="4"/>
        <v>9.9644263169337215E-8</v>
      </c>
      <c r="K40" s="1">
        <f t="shared" si="25"/>
        <v>-4.8000000000000052</v>
      </c>
      <c r="L40" s="16">
        <f t="shared" si="19"/>
        <v>999999.20667184808</v>
      </c>
      <c r="M40" s="1">
        <f t="shared" si="26"/>
        <v>-2.3000000000000052</v>
      </c>
      <c r="N40" s="16">
        <f t="shared" si="19"/>
        <v>989275.88997832441</v>
      </c>
      <c r="O40" s="1">
        <f t="shared" si="26"/>
        <v>0.20000000000000057</v>
      </c>
      <c r="P40" s="16">
        <f t="shared" si="19"/>
        <v>420740.29056089674</v>
      </c>
      <c r="Q40" s="1">
        <f t="shared" si="26"/>
        <v>2.699999999999998</v>
      </c>
      <c r="R40" s="16">
        <f t="shared" si="19"/>
        <v>3466.973803040687</v>
      </c>
      <c r="S40" s="1">
        <f t="shared" si="26"/>
        <v>5.1999999999999948</v>
      </c>
      <c r="T40" s="19">
        <f t="shared" si="19"/>
        <v>9.9644263169337222E-2</v>
      </c>
      <c r="U40" s="13">
        <f t="shared" si="27"/>
        <v>-4.8000000000000052</v>
      </c>
      <c r="V40" s="47">
        <f t="shared" si="20"/>
        <v>7.9332815194899098E-7</v>
      </c>
      <c r="W40" s="13">
        <f t="shared" si="28"/>
        <v>-2.3000000000000052</v>
      </c>
      <c r="X40" s="47">
        <f t="shared" si="20"/>
        <v>1.0724110021675615E-2</v>
      </c>
      <c r="Y40" s="13">
        <f t="shared" si="28"/>
        <v>0.20000000000000057</v>
      </c>
      <c r="Z40" s="47">
        <f t="shared" si="20"/>
        <v>0.57925970943910321</v>
      </c>
      <c r="AA40" s="13">
        <f t="shared" si="21"/>
        <v>2.699999999999998</v>
      </c>
      <c r="AB40" s="47">
        <f t="shared" si="20"/>
        <v>0.99653302619695927</v>
      </c>
      <c r="AC40" s="13">
        <f t="shared" si="22"/>
        <v>5.1999999999999948</v>
      </c>
      <c r="AD40" s="47">
        <f t="shared" si="20"/>
        <v>0.99999990035573683</v>
      </c>
    </row>
    <row r="41" spans="1:68" s="9" customFormat="1" x14ac:dyDescent="0.3">
      <c r="A41" s="13">
        <f t="shared" si="23"/>
        <v>-4.7500000000000053</v>
      </c>
      <c r="B41" s="11">
        <f t="shared" si="0"/>
        <v>0.99999898291675748</v>
      </c>
      <c r="C41" s="13">
        <f t="shared" si="24"/>
        <v>-2.2500000000000053</v>
      </c>
      <c r="D41" s="11">
        <f t="shared" si="1"/>
        <v>0.98777552734495544</v>
      </c>
      <c r="E41" s="13">
        <f t="shared" si="24"/>
        <v>0.25000000000000056</v>
      </c>
      <c r="F41" s="11">
        <f t="shared" si="2"/>
        <v>0.40129367431707608</v>
      </c>
      <c r="G41" s="13">
        <f t="shared" si="17"/>
        <v>2.7499999999999978</v>
      </c>
      <c r="H41" s="11">
        <f t="shared" si="3"/>
        <v>2.9797632350545738E-3</v>
      </c>
      <c r="I41" s="13">
        <f t="shared" si="18"/>
        <v>5.2499999999999947</v>
      </c>
      <c r="J41" s="21">
        <f t="shared" si="4"/>
        <v>7.6049605164889077E-8</v>
      </c>
      <c r="K41" s="1">
        <f t="shared" si="25"/>
        <v>-4.7500000000000053</v>
      </c>
      <c r="L41" s="16">
        <f t="shared" si="19"/>
        <v>999998.98291675746</v>
      </c>
      <c r="M41" s="1">
        <f t="shared" si="26"/>
        <v>-2.2500000000000053</v>
      </c>
      <c r="N41" s="16">
        <f t="shared" si="19"/>
        <v>987775.52734495548</v>
      </c>
      <c r="O41" s="1">
        <f t="shared" si="26"/>
        <v>0.25000000000000056</v>
      </c>
      <c r="P41" s="16">
        <f t="shared" si="19"/>
        <v>401293.6743170761</v>
      </c>
      <c r="Q41" s="1">
        <f t="shared" si="26"/>
        <v>2.7499999999999978</v>
      </c>
      <c r="R41" s="16">
        <f t="shared" si="19"/>
        <v>2979.7632350545737</v>
      </c>
      <c r="S41" s="1">
        <f t="shared" si="26"/>
        <v>5.2499999999999947</v>
      </c>
      <c r="T41" s="19">
        <f t="shared" si="19"/>
        <v>7.6049605164889081E-2</v>
      </c>
      <c r="U41" s="13">
        <f t="shared" si="27"/>
        <v>-4.7500000000000053</v>
      </c>
      <c r="V41" s="47">
        <f t="shared" si="20"/>
        <v>1.017083242516037E-6</v>
      </c>
      <c r="W41" s="13">
        <f t="shared" si="28"/>
        <v>-2.2500000000000053</v>
      </c>
      <c r="X41" s="47">
        <f t="shared" si="20"/>
        <v>1.222447265504456E-2</v>
      </c>
      <c r="Y41" s="13">
        <f t="shared" si="28"/>
        <v>0.25000000000000056</v>
      </c>
      <c r="Z41" s="47">
        <f t="shared" si="20"/>
        <v>0.59870632568292392</v>
      </c>
      <c r="AA41" s="13">
        <f t="shared" si="21"/>
        <v>2.7499999999999978</v>
      </c>
      <c r="AB41" s="47">
        <f t="shared" si="20"/>
        <v>0.99702023676494544</v>
      </c>
      <c r="AC41" s="13">
        <f t="shared" si="22"/>
        <v>5.2499999999999947</v>
      </c>
      <c r="AD41" s="47">
        <f t="shared" si="20"/>
        <v>0.99999992395039483</v>
      </c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</row>
    <row r="42" spans="1:68" x14ac:dyDescent="0.3">
      <c r="A42" s="13">
        <f t="shared" si="23"/>
        <v>-4.7000000000000055</v>
      </c>
      <c r="B42" s="11">
        <f t="shared" si="0"/>
        <v>0.99999869919254614</v>
      </c>
      <c r="C42" s="13">
        <f t="shared" si="24"/>
        <v>-2.2000000000000055</v>
      </c>
      <c r="D42" s="11">
        <f t="shared" si="1"/>
        <v>0.98609655248650163</v>
      </c>
      <c r="E42" s="13">
        <f t="shared" si="24"/>
        <v>0.30000000000000054</v>
      </c>
      <c r="F42" s="11">
        <f t="shared" si="2"/>
        <v>0.3820885778110471</v>
      </c>
      <c r="G42" s="13">
        <f t="shared" si="17"/>
        <v>2.7999999999999976</v>
      </c>
      <c r="H42" s="11">
        <f t="shared" si="3"/>
        <v>2.5551303304279485E-3</v>
      </c>
      <c r="I42" s="13">
        <f t="shared" si="18"/>
        <v>5.2999999999999945</v>
      </c>
      <c r="J42" s="21">
        <f t="shared" si="4"/>
        <v>5.7901340399647587E-8</v>
      </c>
      <c r="K42" s="1">
        <f t="shared" si="25"/>
        <v>-4.7000000000000055</v>
      </c>
      <c r="L42" s="16">
        <f t="shared" si="19"/>
        <v>999998.69919254619</v>
      </c>
      <c r="M42" s="1">
        <f t="shared" si="26"/>
        <v>-2.2000000000000055</v>
      </c>
      <c r="N42" s="16">
        <f t="shared" si="19"/>
        <v>986096.55248650163</v>
      </c>
      <c r="O42" s="1">
        <f t="shared" si="26"/>
        <v>0.30000000000000054</v>
      </c>
      <c r="P42" s="16">
        <f t="shared" si="19"/>
        <v>382088.57781104709</v>
      </c>
      <c r="Q42" s="1">
        <f t="shared" si="26"/>
        <v>2.7999999999999976</v>
      </c>
      <c r="R42" s="16">
        <f t="shared" si="19"/>
        <v>2555.1303304279486</v>
      </c>
      <c r="S42" s="1">
        <f t="shared" si="26"/>
        <v>5.2999999999999945</v>
      </c>
      <c r="T42" s="19">
        <f t="shared" si="19"/>
        <v>5.7901340399647588E-2</v>
      </c>
      <c r="U42" s="13">
        <f t="shared" si="27"/>
        <v>-4.7000000000000055</v>
      </c>
      <c r="V42" s="47">
        <f t="shared" si="20"/>
        <v>1.3008074538634062E-6</v>
      </c>
      <c r="W42" s="13">
        <f t="shared" si="28"/>
        <v>-2.2000000000000055</v>
      </c>
      <c r="X42" s="47">
        <f t="shared" si="20"/>
        <v>1.3903447513498368E-2</v>
      </c>
      <c r="Y42" s="13">
        <f t="shared" si="28"/>
        <v>0.30000000000000054</v>
      </c>
      <c r="Z42" s="47">
        <f t="shared" si="20"/>
        <v>0.6179114221889529</v>
      </c>
      <c r="AA42" s="13">
        <f t="shared" si="21"/>
        <v>2.7999999999999976</v>
      </c>
      <c r="AB42" s="47">
        <f t="shared" si="20"/>
        <v>0.99744486966957202</v>
      </c>
      <c r="AC42" s="13">
        <f t="shared" si="22"/>
        <v>5.2999999999999945</v>
      </c>
      <c r="AD42" s="47">
        <f t="shared" si="20"/>
        <v>0.99999994209865961</v>
      </c>
    </row>
    <row r="43" spans="1:68" x14ac:dyDescent="0.3">
      <c r="A43" s="13">
        <f t="shared" si="23"/>
        <v>-4.6500000000000057</v>
      </c>
      <c r="B43" s="11">
        <f t="shared" ref="B43:B49" si="29">NORMSDIST(-A43)</f>
        <v>0.99999834032485568</v>
      </c>
      <c r="C43" s="13">
        <f t="shared" si="24"/>
        <v>-2.1500000000000057</v>
      </c>
      <c r="D43" s="11">
        <f t="shared" ref="D43:D60" si="30">NORMSDIST(-C43)</f>
        <v>0.98422239260890976</v>
      </c>
      <c r="E43" s="13">
        <f t="shared" si="24"/>
        <v>0.35000000000000053</v>
      </c>
      <c r="F43" s="11">
        <f t="shared" ref="F43:F60" si="31">NORMSDIST(-E43)</f>
        <v>0.36316934882438068</v>
      </c>
      <c r="G43" s="13">
        <f t="shared" si="17"/>
        <v>2.8499999999999974</v>
      </c>
      <c r="H43" s="11">
        <f t="shared" ref="H43:H60" si="32">NORMSDIST(-G43)</f>
        <v>2.1859614549132565E-3</v>
      </c>
      <c r="I43" s="13">
        <f t="shared" si="18"/>
        <v>5.3499999999999943</v>
      </c>
      <c r="J43" s="21">
        <f t="shared" ref="J43:J60" si="33">NORMSDIST(-I43)</f>
        <v>4.3977115940060231E-8</v>
      </c>
      <c r="K43" s="1">
        <f t="shared" si="25"/>
        <v>-4.6500000000000057</v>
      </c>
      <c r="L43" s="16">
        <f t="shared" si="19"/>
        <v>999998.34032485564</v>
      </c>
      <c r="M43" s="1">
        <f t="shared" si="26"/>
        <v>-2.1500000000000057</v>
      </c>
      <c r="N43" s="16">
        <f t="shared" si="19"/>
        <v>984222.39260890975</v>
      </c>
      <c r="O43" s="1">
        <f t="shared" si="26"/>
        <v>0.35000000000000053</v>
      </c>
      <c r="P43" s="16">
        <f t="shared" si="19"/>
        <v>363169.34882438066</v>
      </c>
      <c r="Q43" s="1">
        <f t="shared" si="26"/>
        <v>2.8499999999999974</v>
      </c>
      <c r="R43" s="16">
        <f t="shared" si="19"/>
        <v>2185.9614549132566</v>
      </c>
      <c r="S43" s="1">
        <f t="shared" si="26"/>
        <v>5.3499999999999943</v>
      </c>
      <c r="T43" s="19">
        <f t="shared" si="19"/>
        <v>4.3977115940060228E-2</v>
      </c>
      <c r="U43" s="13">
        <f t="shared" si="27"/>
        <v>-4.6500000000000057</v>
      </c>
      <c r="V43" s="47">
        <f t="shared" si="20"/>
        <v>1.6596751443165303E-6</v>
      </c>
      <c r="W43" s="13">
        <f t="shared" si="28"/>
        <v>-2.1500000000000057</v>
      </c>
      <c r="X43" s="47">
        <f t="shared" si="20"/>
        <v>1.5777607391090243E-2</v>
      </c>
      <c r="Y43" s="13">
        <f t="shared" si="28"/>
        <v>0.35000000000000053</v>
      </c>
      <c r="Z43" s="47">
        <f t="shared" si="20"/>
        <v>0.63683065117561932</v>
      </c>
      <c r="AA43" s="13">
        <f t="shared" si="21"/>
        <v>2.8499999999999974</v>
      </c>
      <c r="AB43" s="47">
        <f t="shared" si="20"/>
        <v>0.99781403854508677</v>
      </c>
      <c r="AC43" s="13">
        <f t="shared" si="22"/>
        <v>5.3499999999999943</v>
      </c>
      <c r="AD43" s="47">
        <f t="shared" si="20"/>
        <v>0.99999995602288405</v>
      </c>
    </row>
    <row r="44" spans="1:68" x14ac:dyDescent="0.3">
      <c r="A44" s="13">
        <f t="shared" si="23"/>
        <v>-4.6000000000000059</v>
      </c>
      <c r="B44" s="11">
        <f t="shared" si="29"/>
        <v>0.9999978875452975</v>
      </c>
      <c r="C44" s="13">
        <f t="shared" si="24"/>
        <v>-2.1000000000000059</v>
      </c>
      <c r="D44" s="11">
        <f t="shared" si="30"/>
        <v>0.98213557943718366</v>
      </c>
      <c r="E44" s="13">
        <f t="shared" si="24"/>
        <v>0.40000000000000052</v>
      </c>
      <c r="F44" s="11">
        <f t="shared" si="31"/>
        <v>0.3445782583896756</v>
      </c>
      <c r="G44" s="13">
        <f t="shared" ref="G44:G59" si="34">G43+0.05</f>
        <v>2.8999999999999972</v>
      </c>
      <c r="H44" s="11">
        <f t="shared" si="32"/>
        <v>1.8658133003840538E-3</v>
      </c>
      <c r="I44" s="13">
        <f t="shared" ref="I44:I59" si="35">I43+0.05</f>
        <v>5.3999999999999941</v>
      </c>
      <c r="J44" s="21">
        <f t="shared" si="33"/>
        <v>3.3320448485429613E-8</v>
      </c>
      <c r="K44" s="1">
        <f t="shared" si="25"/>
        <v>-4.6000000000000059</v>
      </c>
      <c r="L44" s="16">
        <f t="shared" ref="L44:T59" si="36">NORMSDIST(-K44)*1000000</f>
        <v>999997.8875452975</v>
      </c>
      <c r="M44" s="1">
        <f t="shared" si="26"/>
        <v>-2.1000000000000059</v>
      </c>
      <c r="N44" s="16">
        <f t="shared" si="36"/>
        <v>982135.57943718368</v>
      </c>
      <c r="O44" s="1">
        <f t="shared" si="26"/>
        <v>0.40000000000000052</v>
      </c>
      <c r="P44" s="16">
        <f t="shared" si="36"/>
        <v>344578.25838967558</v>
      </c>
      <c r="Q44" s="1">
        <f t="shared" si="26"/>
        <v>2.8999999999999972</v>
      </c>
      <c r="R44" s="16">
        <f t="shared" si="36"/>
        <v>1865.8133003840537</v>
      </c>
      <c r="S44" s="1">
        <f t="shared" si="26"/>
        <v>5.3999999999999941</v>
      </c>
      <c r="T44" s="19">
        <f t="shared" si="36"/>
        <v>3.3320448485429616E-2</v>
      </c>
      <c r="U44" s="13">
        <f t="shared" si="27"/>
        <v>-4.6000000000000059</v>
      </c>
      <c r="V44" s="47">
        <f t="shared" ref="V44:AD59" si="37">1-NORMSDIST(-U44)</f>
        <v>2.1124547024964357E-6</v>
      </c>
      <c r="W44" s="13">
        <f t="shared" si="28"/>
        <v>-2.1000000000000059</v>
      </c>
      <c r="X44" s="47">
        <f t="shared" si="37"/>
        <v>1.7864420562816341E-2</v>
      </c>
      <c r="Y44" s="13">
        <f t="shared" si="28"/>
        <v>0.40000000000000052</v>
      </c>
      <c r="Z44" s="47">
        <f t="shared" si="37"/>
        <v>0.6554217416103244</v>
      </c>
      <c r="AA44" s="13">
        <f t="shared" ref="AA44:AA59" si="38">AA43+0.05</f>
        <v>2.8999999999999972</v>
      </c>
      <c r="AB44" s="47">
        <f t="shared" si="37"/>
        <v>0.99813418669961596</v>
      </c>
      <c r="AC44" s="13">
        <f t="shared" ref="AC44:AC59" si="39">AC43+0.05</f>
        <v>5.3999999999999941</v>
      </c>
      <c r="AD44" s="47">
        <f t="shared" si="37"/>
        <v>0.99999996667955149</v>
      </c>
    </row>
    <row r="45" spans="1:68" x14ac:dyDescent="0.3">
      <c r="A45" s="13">
        <f t="shared" ref="A45:A60" si="40">A44+0.05</f>
        <v>-4.550000000000006</v>
      </c>
      <c r="B45" s="11">
        <f t="shared" si="29"/>
        <v>0.9999973177042204</v>
      </c>
      <c r="C45" s="13">
        <f t="shared" ref="C45:E60" si="41">C44+0.05</f>
        <v>-2.050000000000006</v>
      </c>
      <c r="D45" s="11">
        <f t="shared" si="30"/>
        <v>0.97981778459429592</v>
      </c>
      <c r="E45" s="13">
        <f t="shared" si="41"/>
        <v>0.45000000000000051</v>
      </c>
      <c r="F45" s="11">
        <f t="shared" si="31"/>
        <v>0.32635522028791986</v>
      </c>
      <c r="G45" s="13">
        <f t="shared" si="34"/>
        <v>2.9499999999999971</v>
      </c>
      <c r="H45" s="11">
        <f t="shared" si="32"/>
        <v>1.5888696473648819E-3</v>
      </c>
      <c r="I45" s="13">
        <f t="shared" si="35"/>
        <v>5.449999999999994</v>
      </c>
      <c r="J45" s="21">
        <f t="shared" si="33"/>
        <v>2.5184910054461967E-8</v>
      </c>
      <c r="K45" s="1">
        <f t="shared" ref="K45:K60" si="42">K44+0.05</f>
        <v>-4.550000000000006</v>
      </c>
      <c r="L45" s="16">
        <f t="shared" si="36"/>
        <v>999997.31770422042</v>
      </c>
      <c r="M45" s="1">
        <f t="shared" ref="M45:S60" si="43">M44+0.05</f>
        <v>-2.050000000000006</v>
      </c>
      <c r="N45" s="16">
        <f t="shared" si="36"/>
        <v>979817.7845942959</v>
      </c>
      <c r="O45" s="1">
        <f t="shared" si="43"/>
        <v>0.45000000000000051</v>
      </c>
      <c r="P45" s="16">
        <f t="shared" si="36"/>
        <v>326355.22028791986</v>
      </c>
      <c r="Q45" s="1">
        <f t="shared" si="43"/>
        <v>2.9499999999999971</v>
      </c>
      <c r="R45" s="16">
        <f t="shared" si="36"/>
        <v>1588.869647364882</v>
      </c>
      <c r="S45" s="1">
        <f t="shared" si="43"/>
        <v>5.449999999999994</v>
      </c>
      <c r="T45" s="19">
        <f t="shared" si="36"/>
        <v>2.5184910054461968E-2</v>
      </c>
      <c r="U45" s="13">
        <f t="shared" ref="U45:U60" si="44">U44+0.05</f>
        <v>-4.550000000000006</v>
      </c>
      <c r="V45" s="47">
        <f t="shared" si="37"/>
        <v>2.6822957795991087E-6</v>
      </c>
      <c r="W45" s="13">
        <f t="shared" ref="W45:Y60" si="45">W44+0.05</f>
        <v>-2.050000000000006</v>
      </c>
      <c r="X45" s="47">
        <f t="shared" si="37"/>
        <v>2.0182215405704085E-2</v>
      </c>
      <c r="Y45" s="13">
        <f t="shared" si="45"/>
        <v>0.45000000000000051</v>
      </c>
      <c r="Z45" s="47">
        <f t="shared" si="37"/>
        <v>0.67364477971208014</v>
      </c>
      <c r="AA45" s="13">
        <f t="shared" si="38"/>
        <v>2.9499999999999971</v>
      </c>
      <c r="AB45" s="47">
        <f t="shared" si="37"/>
        <v>0.99841113035263507</v>
      </c>
      <c r="AC45" s="13">
        <f t="shared" si="39"/>
        <v>5.449999999999994</v>
      </c>
      <c r="AD45" s="47">
        <f t="shared" si="37"/>
        <v>0.99999997481508995</v>
      </c>
    </row>
    <row r="46" spans="1:68" x14ac:dyDescent="0.3">
      <c r="A46" s="13">
        <f t="shared" si="40"/>
        <v>-4.5000000000000062</v>
      </c>
      <c r="B46" s="11">
        <f t="shared" si="29"/>
        <v>0.99999660232687526</v>
      </c>
      <c r="C46" s="13">
        <f t="shared" si="41"/>
        <v>-2.0000000000000062</v>
      </c>
      <c r="D46" s="11">
        <f t="shared" si="30"/>
        <v>0.97724986805182112</v>
      </c>
      <c r="E46" s="13">
        <f t="shared" si="41"/>
        <v>0.50000000000000056</v>
      </c>
      <c r="F46" s="11">
        <f t="shared" si="31"/>
        <v>0.30853753872598666</v>
      </c>
      <c r="G46" s="13">
        <f t="shared" si="34"/>
        <v>2.9999999999999969</v>
      </c>
      <c r="H46" s="11">
        <f t="shared" si="32"/>
        <v>1.3498980316301065E-3</v>
      </c>
      <c r="I46" s="13">
        <f t="shared" si="35"/>
        <v>5.4999999999999938</v>
      </c>
      <c r="J46" s="21">
        <f t="shared" si="33"/>
        <v>1.8989562465888347E-8</v>
      </c>
      <c r="K46" s="1">
        <f t="shared" si="42"/>
        <v>-4.5000000000000062</v>
      </c>
      <c r="L46" s="16">
        <f t="shared" si="36"/>
        <v>999996.6023268752</v>
      </c>
      <c r="M46" s="1">
        <f t="shared" si="43"/>
        <v>-2.0000000000000062</v>
      </c>
      <c r="N46" s="16">
        <f t="shared" si="36"/>
        <v>977249.86805182113</v>
      </c>
      <c r="O46" s="1">
        <f t="shared" si="43"/>
        <v>0.50000000000000056</v>
      </c>
      <c r="P46" s="16">
        <f t="shared" si="36"/>
        <v>308537.53872598667</v>
      </c>
      <c r="Q46" s="1">
        <f t="shared" si="43"/>
        <v>2.9999999999999969</v>
      </c>
      <c r="R46" s="16">
        <f t="shared" si="36"/>
        <v>1349.8980316301065</v>
      </c>
      <c r="S46" s="1">
        <f t="shared" si="43"/>
        <v>5.4999999999999938</v>
      </c>
      <c r="T46" s="19">
        <f t="shared" si="36"/>
        <v>1.8989562465888347E-2</v>
      </c>
      <c r="U46" s="13">
        <f t="shared" si="44"/>
        <v>-4.5000000000000062</v>
      </c>
      <c r="V46" s="47">
        <f t="shared" si="37"/>
        <v>3.3976731247387093E-6</v>
      </c>
      <c r="W46" s="13">
        <f t="shared" si="45"/>
        <v>-2.0000000000000062</v>
      </c>
      <c r="X46" s="47">
        <f t="shared" si="37"/>
        <v>2.2750131948178876E-2</v>
      </c>
      <c r="Y46" s="13">
        <f t="shared" si="45"/>
        <v>0.50000000000000056</v>
      </c>
      <c r="Z46" s="47">
        <f t="shared" si="37"/>
        <v>0.69146246127401334</v>
      </c>
      <c r="AA46" s="13">
        <f t="shared" si="38"/>
        <v>2.9999999999999969</v>
      </c>
      <c r="AB46" s="47">
        <f t="shared" si="37"/>
        <v>0.9986501019683699</v>
      </c>
      <c r="AC46" s="13">
        <f t="shared" si="39"/>
        <v>5.4999999999999938</v>
      </c>
      <c r="AD46" s="47">
        <f t="shared" si="37"/>
        <v>0.99999998101043752</v>
      </c>
    </row>
    <row r="47" spans="1:68" x14ac:dyDescent="0.3">
      <c r="A47" s="13">
        <f t="shared" si="40"/>
        <v>-4.4500000000000064</v>
      </c>
      <c r="B47" s="11">
        <f t="shared" si="29"/>
        <v>0.99999570648553004</v>
      </c>
      <c r="C47" s="13">
        <f t="shared" si="41"/>
        <v>-1.9500000000000062</v>
      </c>
      <c r="D47" s="11">
        <f t="shared" si="30"/>
        <v>0.97441194047836177</v>
      </c>
      <c r="E47" s="13">
        <f t="shared" si="41"/>
        <v>0.5500000000000006</v>
      </c>
      <c r="F47" s="11">
        <f t="shared" si="31"/>
        <v>0.29115968678834614</v>
      </c>
      <c r="G47" s="13">
        <f t="shared" si="34"/>
        <v>3.0499999999999967</v>
      </c>
      <c r="H47" s="11">
        <f t="shared" si="32"/>
        <v>1.1442068310227097E-3</v>
      </c>
      <c r="I47" s="13">
        <f t="shared" si="35"/>
        <v>5.5499999999999936</v>
      </c>
      <c r="J47" s="21">
        <f t="shared" si="33"/>
        <v>1.428347989392324E-8</v>
      </c>
      <c r="K47" s="1">
        <f t="shared" si="42"/>
        <v>-4.4500000000000064</v>
      </c>
      <c r="L47" s="16">
        <f t="shared" si="36"/>
        <v>999995.70648553001</v>
      </c>
      <c r="M47" s="1">
        <f t="shared" si="43"/>
        <v>-1.9500000000000062</v>
      </c>
      <c r="N47" s="16">
        <f t="shared" si="36"/>
        <v>974411.94047836179</v>
      </c>
      <c r="O47" s="1">
        <f t="shared" si="43"/>
        <v>0.5500000000000006</v>
      </c>
      <c r="P47" s="16">
        <f t="shared" si="36"/>
        <v>291159.68678834615</v>
      </c>
      <c r="Q47" s="1">
        <f t="shared" si="43"/>
        <v>3.0499999999999967</v>
      </c>
      <c r="R47" s="16">
        <f t="shared" si="36"/>
        <v>1144.2068310227096</v>
      </c>
      <c r="S47" s="1">
        <f t="shared" si="43"/>
        <v>5.5499999999999936</v>
      </c>
      <c r="T47" s="19">
        <f t="shared" si="36"/>
        <v>1.4283479893923241E-2</v>
      </c>
      <c r="U47" s="13">
        <f t="shared" si="44"/>
        <v>-4.4500000000000064</v>
      </c>
      <c r="V47" s="47">
        <f t="shared" si="37"/>
        <v>4.2935144699551842E-6</v>
      </c>
      <c r="W47" s="13">
        <f t="shared" si="45"/>
        <v>-1.9500000000000062</v>
      </c>
      <c r="X47" s="47">
        <f t="shared" si="37"/>
        <v>2.5588059521638229E-2</v>
      </c>
      <c r="Y47" s="13">
        <f t="shared" si="45"/>
        <v>0.5500000000000006</v>
      </c>
      <c r="Z47" s="47">
        <f t="shared" si="37"/>
        <v>0.70884031321165386</v>
      </c>
      <c r="AA47" s="13">
        <f t="shared" si="38"/>
        <v>3.0499999999999967</v>
      </c>
      <c r="AB47" s="47">
        <f t="shared" si="37"/>
        <v>0.99885579316897732</v>
      </c>
      <c r="AC47" s="13">
        <f t="shared" si="39"/>
        <v>5.5499999999999936</v>
      </c>
      <c r="AD47" s="47">
        <f t="shared" si="37"/>
        <v>0.99999998571652016</v>
      </c>
    </row>
    <row r="48" spans="1:68" x14ac:dyDescent="0.3">
      <c r="A48" s="13">
        <f t="shared" si="40"/>
        <v>-4.4000000000000066</v>
      </c>
      <c r="B48" s="11">
        <f t="shared" si="29"/>
        <v>0.99999458745609227</v>
      </c>
      <c r="C48" s="13">
        <f t="shared" si="41"/>
        <v>-1.9000000000000061</v>
      </c>
      <c r="D48" s="11">
        <f t="shared" si="30"/>
        <v>0.97128344018399859</v>
      </c>
      <c r="E48" s="13">
        <f t="shared" si="41"/>
        <v>0.60000000000000064</v>
      </c>
      <c r="F48" s="11">
        <f t="shared" si="31"/>
        <v>0.27425311775007333</v>
      </c>
      <c r="G48" s="13">
        <f t="shared" si="34"/>
        <v>3.0999999999999965</v>
      </c>
      <c r="H48" s="11">
        <f t="shared" si="32"/>
        <v>9.676032132183664E-4</v>
      </c>
      <c r="I48" s="13">
        <f t="shared" si="35"/>
        <v>5.5999999999999934</v>
      </c>
      <c r="J48" s="21">
        <f t="shared" si="33"/>
        <v>1.0717590258311279E-8</v>
      </c>
      <c r="K48" s="1">
        <f t="shared" si="42"/>
        <v>-4.4000000000000066</v>
      </c>
      <c r="L48" s="16">
        <f t="shared" si="36"/>
        <v>999994.58745609224</v>
      </c>
      <c r="M48" s="1">
        <f t="shared" si="43"/>
        <v>-1.9000000000000061</v>
      </c>
      <c r="N48" s="16">
        <f t="shared" si="36"/>
        <v>971283.44018399855</v>
      </c>
      <c r="O48" s="1">
        <f t="shared" si="43"/>
        <v>0.60000000000000064</v>
      </c>
      <c r="P48" s="16">
        <f t="shared" si="36"/>
        <v>274253.11775007332</v>
      </c>
      <c r="Q48" s="1">
        <f t="shared" si="43"/>
        <v>3.0999999999999965</v>
      </c>
      <c r="R48" s="16">
        <f t="shared" si="36"/>
        <v>967.60321321836636</v>
      </c>
      <c r="S48" s="1">
        <f t="shared" si="43"/>
        <v>5.5999999999999934</v>
      </c>
      <c r="T48" s="19">
        <f t="shared" si="36"/>
        <v>1.0717590258311279E-2</v>
      </c>
      <c r="U48" s="13">
        <f t="shared" si="44"/>
        <v>-4.4000000000000066</v>
      </c>
      <c r="V48" s="47">
        <f t="shared" si="37"/>
        <v>5.4125439077346016E-6</v>
      </c>
      <c r="W48" s="13">
        <f t="shared" si="45"/>
        <v>-1.9000000000000061</v>
      </c>
      <c r="X48" s="47">
        <f t="shared" si="37"/>
        <v>2.8716559816001408E-2</v>
      </c>
      <c r="Y48" s="13">
        <f t="shared" si="45"/>
        <v>0.60000000000000064</v>
      </c>
      <c r="Z48" s="47">
        <f t="shared" si="37"/>
        <v>0.72574688224992667</v>
      </c>
      <c r="AA48" s="13">
        <f t="shared" si="38"/>
        <v>3.0999999999999965</v>
      </c>
      <c r="AB48" s="47">
        <f t="shared" si="37"/>
        <v>0.99903239678678168</v>
      </c>
      <c r="AC48" s="13">
        <f t="shared" si="39"/>
        <v>5.5999999999999934</v>
      </c>
      <c r="AD48" s="47">
        <f t="shared" si="37"/>
        <v>0.99999998928240974</v>
      </c>
    </row>
    <row r="49" spans="1:68" x14ac:dyDescent="0.3">
      <c r="A49" s="13">
        <f t="shared" si="40"/>
        <v>-4.3500000000000068</v>
      </c>
      <c r="B49" s="11">
        <f t="shared" si="29"/>
        <v>0.99999319312340063</v>
      </c>
      <c r="C49" s="13">
        <f t="shared" si="41"/>
        <v>-1.8500000000000061</v>
      </c>
      <c r="D49" s="11">
        <f t="shared" si="30"/>
        <v>0.9678432252043867</v>
      </c>
      <c r="E49" s="13">
        <f t="shared" si="41"/>
        <v>0.65000000000000069</v>
      </c>
      <c r="F49" s="11">
        <f t="shared" si="31"/>
        <v>0.2578461108058645</v>
      </c>
      <c r="G49" s="13">
        <f t="shared" si="34"/>
        <v>3.1499999999999964</v>
      </c>
      <c r="H49" s="11">
        <f t="shared" si="32"/>
        <v>8.1635231282857262E-4</v>
      </c>
      <c r="I49" s="13">
        <f t="shared" si="35"/>
        <v>5.6499999999999932</v>
      </c>
      <c r="J49" s="21">
        <f t="shared" si="33"/>
        <v>8.0223918506637965E-9</v>
      </c>
      <c r="K49" s="1">
        <f t="shared" si="42"/>
        <v>-4.3500000000000068</v>
      </c>
      <c r="L49" s="16">
        <f t="shared" si="36"/>
        <v>999993.19312340068</v>
      </c>
      <c r="M49" s="1">
        <f t="shared" si="43"/>
        <v>-1.8500000000000061</v>
      </c>
      <c r="N49" s="16">
        <f t="shared" si="36"/>
        <v>967843.22520438675</v>
      </c>
      <c r="O49" s="1">
        <f t="shared" si="43"/>
        <v>0.65000000000000069</v>
      </c>
      <c r="P49" s="16">
        <f t="shared" si="36"/>
        <v>257846.1108058645</v>
      </c>
      <c r="Q49" s="1">
        <f t="shared" si="43"/>
        <v>3.1499999999999964</v>
      </c>
      <c r="R49" s="16">
        <f t="shared" si="36"/>
        <v>816.35231282857262</v>
      </c>
      <c r="S49" s="1">
        <f t="shared" si="43"/>
        <v>5.6499999999999932</v>
      </c>
      <c r="T49" s="19">
        <f t="shared" si="36"/>
        <v>8.0223918506637966E-3</v>
      </c>
      <c r="U49" s="13">
        <f t="shared" si="44"/>
        <v>-4.3500000000000068</v>
      </c>
      <c r="V49" s="47">
        <f t="shared" si="37"/>
        <v>6.8068765993745117E-6</v>
      </c>
      <c r="W49" s="13">
        <f t="shared" si="45"/>
        <v>-1.8500000000000061</v>
      </c>
      <c r="X49" s="47">
        <f t="shared" si="37"/>
        <v>3.2156774795613297E-2</v>
      </c>
      <c r="Y49" s="13">
        <f t="shared" si="45"/>
        <v>0.65000000000000069</v>
      </c>
      <c r="Z49" s="47">
        <f t="shared" si="37"/>
        <v>0.7421538891941355</v>
      </c>
      <c r="AA49" s="13">
        <f t="shared" si="38"/>
        <v>3.1499999999999964</v>
      </c>
      <c r="AB49" s="47">
        <f t="shared" si="37"/>
        <v>0.99918364768717138</v>
      </c>
      <c r="AC49" s="13">
        <f t="shared" si="39"/>
        <v>5.6499999999999932</v>
      </c>
      <c r="AD49" s="47">
        <f t="shared" si="37"/>
        <v>0.99999999197760814</v>
      </c>
    </row>
    <row r="50" spans="1:68" x14ac:dyDescent="0.3">
      <c r="A50" s="13">
        <f t="shared" si="40"/>
        <v>-4.3000000000000069</v>
      </c>
      <c r="B50" s="11">
        <f t="shared" ref="B50:B60" si="46">NORMSDIST(-A50)</f>
        <v>0.99999146009452899</v>
      </c>
      <c r="C50" s="13">
        <f t="shared" si="41"/>
        <v>-1.800000000000006</v>
      </c>
      <c r="D50" s="11">
        <f t="shared" si="30"/>
        <v>0.96406968088707468</v>
      </c>
      <c r="E50" s="13">
        <f t="shared" si="41"/>
        <v>0.70000000000000073</v>
      </c>
      <c r="F50" s="11">
        <f t="shared" si="31"/>
        <v>0.24196365222307276</v>
      </c>
      <c r="G50" s="13">
        <f t="shared" si="34"/>
        <v>3.1999999999999962</v>
      </c>
      <c r="H50" s="11">
        <f t="shared" si="32"/>
        <v>6.8713793791585782E-4</v>
      </c>
      <c r="I50" s="13">
        <f t="shared" si="35"/>
        <v>5.6999999999999931</v>
      </c>
      <c r="J50" s="21">
        <f t="shared" si="33"/>
        <v>5.9903714010637471E-9</v>
      </c>
      <c r="K50" s="1">
        <f t="shared" si="42"/>
        <v>-4.3000000000000069</v>
      </c>
      <c r="L50" s="16">
        <f t="shared" si="36"/>
        <v>999991.46009452897</v>
      </c>
      <c r="M50" s="1">
        <f t="shared" si="43"/>
        <v>-1.800000000000006</v>
      </c>
      <c r="N50" s="16">
        <f t="shared" si="36"/>
        <v>964069.68088707468</v>
      </c>
      <c r="O50" s="1">
        <f t="shared" si="43"/>
        <v>0.70000000000000073</v>
      </c>
      <c r="P50" s="16">
        <f t="shared" si="36"/>
        <v>241963.65222307274</v>
      </c>
      <c r="Q50" s="1">
        <f t="shared" si="43"/>
        <v>3.1999999999999962</v>
      </c>
      <c r="R50" s="16">
        <f t="shared" si="36"/>
        <v>687.13793791585783</v>
      </c>
      <c r="S50" s="1">
        <f t="shared" si="43"/>
        <v>5.6999999999999931</v>
      </c>
      <c r="T50" s="19">
        <f t="shared" si="36"/>
        <v>5.9903714010637469E-3</v>
      </c>
      <c r="U50" s="13">
        <f t="shared" si="44"/>
        <v>-4.3000000000000069</v>
      </c>
      <c r="V50" s="47">
        <f t="shared" si="37"/>
        <v>8.5399054710055822E-6</v>
      </c>
      <c r="W50" s="13">
        <f t="shared" si="45"/>
        <v>-1.800000000000006</v>
      </c>
      <c r="X50" s="47">
        <f t="shared" si="37"/>
        <v>3.5930319112925324E-2</v>
      </c>
      <c r="Y50" s="13">
        <f t="shared" si="45"/>
        <v>0.70000000000000073</v>
      </c>
      <c r="Z50" s="47">
        <f t="shared" si="37"/>
        <v>0.75803634777692719</v>
      </c>
      <c r="AA50" s="13">
        <f t="shared" si="38"/>
        <v>3.1999999999999962</v>
      </c>
      <c r="AB50" s="47">
        <f t="shared" si="37"/>
        <v>0.99931286206208414</v>
      </c>
      <c r="AC50" s="13">
        <f t="shared" si="39"/>
        <v>5.6999999999999931</v>
      </c>
      <c r="AD50" s="47">
        <f t="shared" si="37"/>
        <v>0.99999999400962858</v>
      </c>
    </row>
    <row r="51" spans="1:68" s="9" customFormat="1" x14ac:dyDescent="0.3">
      <c r="A51" s="13">
        <f t="shared" si="40"/>
        <v>-4.2500000000000071</v>
      </c>
      <c r="B51" s="11">
        <f t="shared" si="46"/>
        <v>0.9999893114742251</v>
      </c>
      <c r="C51" s="13">
        <f t="shared" si="41"/>
        <v>-1.750000000000006</v>
      </c>
      <c r="D51" s="11">
        <f t="shared" si="30"/>
        <v>0.95994084313618344</v>
      </c>
      <c r="E51" s="13">
        <f t="shared" si="41"/>
        <v>0.75000000000000078</v>
      </c>
      <c r="F51" s="11">
        <f t="shared" si="31"/>
        <v>0.22662735237686796</v>
      </c>
      <c r="G51" s="13">
        <f t="shared" si="34"/>
        <v>3.249999999999996</v>
      </c>
      <c r="H51" s="11">
        <f t="shared" si="32"/>
        <v>5.7702504239077481E-4</v>
      </c>
      <c r="I51" s="13">
        <f t="shared" si="35"/>
        <v>5.7499999999999929</v>
      </c>
      <c r="J51" s="21">
        <f t="shared" si="33"/>
        <v>4.4621724539017738E-9</v>
      </c>
      <c r="K51" s="1">
        <f t="shared" si="42"/>
        <v>-4.2500000000000071</v>
      </c>
      <c r="L51" s="16">
        <f t="shared" si="36"/>
        <v>999989.31147422513</v>
      </c>
      <c r="M51" s="1">
        <f t="shared" si="43"/>
        <v>-1.750000000000006</v>
      </c>
      <c r="N51" s="16">
        <f t="shared" si="36"/>
        <v>959940.84313618345</v>
      </c>
      <c r="O51" s="1">
        <f t="shared" si="43"/>
        <v>0.75000000000000078</v>
      </c>
      <c r="P51" s="16">
        <f t="shared" si="36"/>
        <v>226627.35237686796</v>
      </c>
      <c r="Q51" s="1">
        <f t="shared" si="43"/>
        <v>3.249999999999996</v>
      </c>
      <c r="R51" s="16">
        <f t="shared" si="36"/>
        <v>577.02504239077484</v>
      </c>
      <c r="S51" s="1">
        <f t="shared" si="43"/>
        <v>5.7499999999999929</v>
      </c>
      <c r="T51" s="19">
        <f t="shared" si="36"/>
        <v>4.4621724539017742E-3</v>
      </c>
      <c r="U51" s="13">
        <f t="shared" si="44"/>
        <v>-4.2500000000000071</v>
      </c>
      <c r="V51" s="47">
        <f t="shared" si="37"/>
        <v>1.0688525774904534E-5</v>
      </c>
      <c r="W51" s="13">
        <f t="shared" si="45"/>
        <v>-1.750000000000006</v>
      </c>
      <c r="X51" s="47">
        <f t="shared" si="37"/>
        <v>4.0059156863816558E-2</v>
      </c>
      <c r="Y51" s="13">
        <f t="shared" si="45"/>
        <v>0.75000000000000078</v>
      </c>
      <c r="Z51" s="47">
        <f t="shared" si="37"/>
        <v>0.77337264762313207</v>
      </c>
      <c r="AA51" s="13">
        <f t="shared" si="38"/>
        <v>3.249999999999996</v>
      </c>
      <c r="AB51" s="47">
        <f t="shared" si="37"/>
        <v>0.99942297495760923</v>
      </c>
      <c r="AC51" s="13">
        <f t="shared" si="39"/>
        <v>5.7499999999999929</v>
      </c>
      <c r="AD51" s="47">
        <f t="shared" si="37"/>
        <v>0.99999999553782759</v>
      </c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</row>
    <row r="52" spans="1:68" x14ac:dyDescent="0.3">
      <c r="A52" s="13">
        <f t="shared" si="40"/>
        <v>-4.2000000000000073</v>
      </c>
      <c r="B52" s="11">
        <f t="shared" si="46"/>
        <v>0.9999866542509841</v>
      </c>
      <c r="C52" s="13">
        <f t="shared" si="41"/>
        <v>-1.700000000000006</v>
      </c>
      <c r="D52" s="11">
        <f t="shared" si="30"/>
        <v>0.95543453724145755</v>
      </c>
      <c r="E52" s="13">
        <f t="shared" si="41"/>
        <v>0.80000000000000082</v>
      </c>
      <c r="F52" s="11">
        <f t="shared" si="31"/>
        <v>0.21185539858339641</v>
      </c>
      <c r="G52" s="13">
        <f t="shared" si="34"/>
        <v>3.2999999999999958</v>
      </c>
      <c r="H52" s="11">
        <f t="shared" si="32"/>
        <v>4.83424142383784E-4</v>
      </c>
      <c r="I52" s="13">
        <f t="shared" si="35"/>
        <v>5.7999999999999927</v>
      </c>
      <c r="J52" s="21">
        <f t="shared" si="33"/>
        <v>3.3157459783262928E-9</v>
      </c>
      <c r="K52" s="1">
        <f t="shared" si="42"/>
        <v>-4.2000000000000073</v>
      </c>
      <c r="L52" s="16">
        <f t="shared" si="36"/>
        <v>999986.65425098408</v>
      </c>
      <c r="M52" s="1">
        <f t="shared" si="43"/>
        <v>-1.700000000000006</v>
      </c>
      <c r="N52" s="16">
        <f t="shared" si="36"/>
        <v>955434.5372414575</v>
      </c>
      <c r="O52" s="1">
        <f t="shared" si="43"/>
        <v>0.80000000000000082</v>
      </c>
      <c r="P52" s="16">
        <f t="shared" si="36"/>
        <v>211855.39858339643</v>
      </c>
      <c r="Q52" s="1">
        <f t="shared" si="43"/>
        <v>3.2999999999999958</v>
      </c>
      <c r="R52" s="16">
        <f t="shared" si="36"/>
        <v>483.42414238378399</v>
      </c>
      <c r="S52" s="1">
        <f t="shared" si="43"/>
        <v>5.7999999999999927</v>
      </c>
      <c r="T52" s="19">
        <f t="shared" si="36"/>
        <v>3.315745978326293E-3</v>
      </c>
      <c r="U52" s="13">
        <f t="shared" si="44"/>
        <v>-4.2000000000000073</v>
      </c>
      <c r="V52" s="47">
        <f t="shared" si="37"/>
        <v>1.3345749015902797E-5</v>
      </c>
      <c r="W52" s="13">
        <f t="shared" si="45"/>
        <v>-1.700000000000006</v>
      </c>
      <c r="X52" s="47">
        <f t="shared" si="37"/>
        <v>4.4565462758542451E-2</v>
      </c>
      <c r="Y52" s="13">
        <f t="shared" si="45"/>
        <v>0.80000000000000082</v>
      </c>
      <c r="Z52" s="47">
        <f t="shared" si="37"/>
        <v>0.78814460141660359</v>
      </c>
      <c r="AA52" s="13">
        <f t="shared" si="38"/>
        <v>3.2999999999999958</v>
      </c>
      <c r="AB52" s="47">
        <f t="shared" si="37"/>
        <v>0.99951657585761622</v>
      </c>
      <c r="AC52" s="13">
        <f t="shared" si="39"/>
        <v>5.7999999999999927</v>
      </c>
      <c r="AD52" s="47">
        <f t="shared" si="37"/>
        <v>0.99999999668425399</v>
      </c>
    </row>
    <row r="53" spans="1:68" x14ac:dyDescent="0.3">
      <c r="A53" s="13">
        <f t="shared" si="40"/>
        <v>-4.1500000000000075</v>
      </c>
      <c r="B53" s="11">
        <f t="shared" si="46"/>
        <v>0.99998337623627032</v>
      </c>
      <c r="C53" s="13">
        <f t="shared" si="41"/>
        <v>-1.6500000000000059</v>
      </c>
      <c r="D53" s="11">
        <f t="shared" si="30"/>
        <v>0.95052853196635256</v>
      </c>
      <c r="E53" s="13">
        <f t="shared" si="41"/>
        <v>0.85000000000000087</v>
      </c>
      <c r="F53" s="11">
        <f t="shared" si="31"/>
        <v>0.19766254312269207</v>
      </c>
      <c r="G53" s="13">
        <f t="shared" si="34"/>
        <v>3.3499999999999956</v>
      </c>
      <c r="H53" s="11">
        <f t="shared" si="32"/>
        <v>4.0405780186402726E-4</v>
      </c>
      <c r="I53" s="13">
        <f t="shared" si="35"/>
        <v>5.8499999999999925</v>
      </c>
      <c r="J53" s="21">
        <f t="shared" si="33"/>
        <v>2.4578650618081228E-9</v>
      </c>
      <c r="K53" s="1">
        <f t="shared" si="42"/>
        <v>-4.1500000000000075</v>
      </c>
      <c r="L53" s="16">
        <f t="shared" si="36"/>
        <v>999983.3762362703</v>
      </c>
      <c r="M53" s="1">
        <f t="shared" si="43"/>
        <v>-1.6500000000000059</v>
      </c>
      <c r="N53" s="16">
        <f t="shared" si="36"/>
        <v>950528.5319663526</v>
      </c>
      <c r="O53" s="1">
        <f t="shared" si="43"/>
        <v>0.85000000000000087</v>
      </c>
      <c r="P53" s="16">
        <f t="shared" si="36"/>
        <v>197662.54312269206</v>
      </c>
      <c r="Q53" s="1">
        <f t="shared" si="43"/>
        <v>3.3499999999999956</v>
      </c>
      <c r="R53" s="16">
        <f t="shared" si="36"/>
        <v>404.05780186402728</v>
      </c>
      <c r="S53" s="1">
        <f t="shared" si="43"/>
        <v>5.8499999999999925</v>
      </c>
      <c r="T53" s="19">
        <f t="shared" si="36"/>
        <v>2.4578650618081229E-3</v>
      </c>
      <c r="U53" s="13">
        <f t="shared" si="44"/>
        <v>-4.1500000000000075</v>
      </c>
      <c r="V53" s="47">
        <f t="shared" si="37"/>
        <v>1.6623763729683994E-5</v>
      </c>
      <c r="W53" s="13">
        <f t="shared" si="45"/>
        <v>-1.6500000000000059</v>
      </c>
      <c r="X53" s="47">
        <f t="shared" si="37"/>
        <v>4.9471468033647437E-2</v>
      </c>
      <c r="Y53" s="13">
        <f t="shared" si="45"/>
        <v>0.85000000000000087</v>
      </c>
      <c r="Z53" s="47">
        <f t="shared" si="37"/>
        <v>0.80233745687730795</v>
      </c>
      <c r="AA53" s="13">
        <f t="shared" si="38"/>
        <v>3.3499999999999956</v>
      </c>
      <c r="AB53" s="47">
        <f t="shared" si="37"/>
        <v>0.99959594219813597</v>
      </c>
      <c r="AC53" s="13">
        <f t="shared" si="39"/>
        <v>5.8499999999999925</v>
      </c>
      <c r="AD53" s="47">
        <f t="shared" si="37"/>
        <v>0.99999999754213498</v>
      </c>
    </row>
    <row r="54" spans="1:68" x14ac:dyDescent="0.3">
      <c r="A54" s="13">
        <f t="shared" si="40"/>
        <v>-4.1000000000000076</v>
      </c>
      <c r="B54" s="11">
        <f t="shared" si="46"/>
        <v>0.99997934249308751</v>
      </c>
      <c r="C54" s="13">
        <f t="shared" si="41"/>
        <v>-1.6000000000000059</v>
      </c>
      <c r="D54" s="11">
        <f t="shared" si="30"/>
        <v>0.94520070830044267</v>
      </c>
      <c r="E54" s="13">
        <f t="shared" si="41"/>
        <v>0.90000000000000091</v>
      </c>
      <c r="F54" s="11">
        <f t="shared" si="31"/>
        <v>0.18406012534675928</v>
      </c>
      <c r="G54" s="13">
        <f t="shared" si="34"/>
        <v>3.3999999999999955</v>
      </c>
      <c r="H54" s="11">
        <f t="shared" si="32"/>
        <v>3.3692926567688606E-4</v>
      </c>
      <c r="I54" s="13">
        <f t="shared" si="35"/>
        <v>5.8999999999999924</v>
      </c>
      <c r="J54" s="21">
        <f t="shared" si="33"/>
        <v>1.8175078630995023E-9</v>
      </c>
      <c r="K54" s="1">
        <f t="shared" si="42"/>
        <v>-4.1000000000000076</v>
      </c>
      <c r="L54" s="16">
        <f t="shared" si="36"/>
        <v>999979.34249308752</v>
      </c>
      <c r="M54" s="1">
        <f t="shared" si="43"/>
        <v>-1.6000000000000059</v>
      </c>
      <c r="N54" s="16">
        <f t="shared" si="36"/>
        <v>945200.70830044267</v>
      </c>
      <c r="O54" s="1">
        <f t="shared" si="43"/>
        <v>0.90000000000000091</v>
      </c>
      <c r="P54" s="16">
        <f t="shared" si="36"/>
        <v>184060.12534675928</v>
      </c>
      <c r="Q54" s="1">
        <f t="shared" si="43"/>
        <v>3.3999999999999955</v>
      </c>
      <c r="R54" s="16">
        <f t="shared" si="36"/>
        <v>336.92926567688608</v>
      </c>
      <c r="S54" s="1">
        <f t="shared" si="43"/>
        <v>5.8999999999999924</v>
      </c>
      <c r="T54" s="19">
        <f t="shared" si="36"/>
        <v>1.8175078630995023E-3</v>
      </c>
      <c r="U54" s="13">
        <f t="shared" si="44"/>
        <v>-4.1000000000000076</v>
      </c>
      <c r="V54" s="47">
        <f t="shared" si="37"/>
        <v>2.0657506912491463E-5</v>
      </c>
      <c r="W54" s="13">
        <f t="shared" si="45"/>
        <v>-1.6000000000000059</v>
      </c>
      <c r="X54" s="47">
        <f t="shared" si="37"/>
        <v>5.4799291699557329E-2</v>
      </c>
      <c r="Y54" s="13">
        <f t="shared" si="45"/>
        <v>0.90000000000000091</v>
      </c>
      <c r="Z54" s="47">
        <f t="shared" si="37"/>
        <v>0.81593987465324069</v>
      </c>
      <c r="AA54" s="13">
        <f t="shared" si="38"/>
        <v>3.3999999999999955</v>
      </c>
      <c r="AB54" s="47">
        <f t="shared" si="37"/>
        <v>0.99966307073432314</v>
      </c>
      <c r="AC54" s="13">
        <f t="shared" si="39"/>
        <v>5.8999999999999924</v>
      </c>
      <c r="AD54" s="47">
        <f t="shared" si="37"/>
        <v>0.99999999818249219</v>
      </c>
    </row>
    <row r="55" spans="1:68" x14ac:dyDescent="0.3">
      <c r="A55" s="13">
        <f t="shared" si="40"/>
        <v>-4.0500000000000078</v>
      </c>
      <c r="B55" s="11">
        <f t="shared" si="46"/>
        <v>0.99997439118352593</v>
      </c>
      <c r="C55" s="13">
        <f t="shared" si="41"/>
        <v>-1.5500000000000058</v>
      </c>
      <c r="D55" s="11">
        <f t="shared" si="30"/>
        <v>0.93942924199794176</v>
      </c>
      <c r="E55" s="13">
        <f t="shared" si="41"/>
        <v>0.95000000000000095</v>
      </c>
      <c r="F55" s="11">
        <f t="shared" si="31"/>
        <v>0.17105612630848155</v>
      </c>
      <c r="G55" s="13">
        <f t="shared" si="34"/>
        <v>3.4499999999999953</v>
      </c>
      <c r="H55" s="11">
        <f t="shared" si="32"/>
        <v>2.802932768161821E-4</v>
      </c>
      <c r="I55" s="13">
        <f t="shared" si="35"/>
        <v>5.9499999999999922</v>
      </c>
      <c r="J55" s="21">
        <f t="shared" si="33"/>
        <v>1.3407124440919392E-9</v>
      </c>
      <c r="K55" s="1">
        <f t="shared" si="42"/>
        <v>-4.0500000000000078</v>
      </c>
      <c r="L55" s="16">
        <f t="shared" si="36"/>
        <v>999974.39118352591</v>
      </c>
      <c r="M55" s="1">
        <f t="shared" si="43"/>
        <v>-1.5500000000000058</v>
      </c>
      <c r="N55" s="16">
        <f t="shared" si="36"/>
        <v>939429.24199794175</v>
      </c>
      <c r="O55" s="1">
        <f t="shared" si="43"/>
        <v>0.95000000000000095</v>
      </c>
      <c r="P55" s="16">
        <f t="shared" si="36"/>
        <v>171056.12630848156</v>
      </c>
      <c r="Q55" s="1">
        <f t="shared" si="43"/>
        <v>3.4499999999999953</v>
      </c>
      <c r="R55" s="16">
        <f t="shared" si="36"/>
        <v>280.29327681618207</v>
      </c>
      <c r="S55" s="1">
        <f t="shared" si="43"/>
        <v>5.9499999999999922</v>
      </c>
      <c r="T55" s="19">
        <f t="shared" si="36"/>
        <v>1.3407124440919392E-3</v>
      </c>
      <c r="U55" s="13">
        <f t="shared" si="44"/>
        <v>-4.0500000000000078</v>
      </c>
      <c r="V55" s="47">
        <f t="shared" si="37"/>
        <v>2.5608816474065321E-5</v>
      </c>
      <c r="W55" s="13">
        <f t="shared" si="45"/>
        <v>-1.5500000000000058</v>
      </c>
      <c r="X55" s="47">
        <f t="shared" si="37"/>
        <v>6.0570758002058245E-2</v>
      </c>
      <c r="Y55" s="13">
        <f t="shared" si="45"/>
        <v>0.95000000000000095</v>
      </c>
      <c r="Z55" s="47">
        <f t="shared" si="37"/>
        <v>0.82894387369151845</v>
      </c>
      <c r="AA55" s="13">
        <f t="shared" si="38"/>
        <v>3.4499999999999953</v>
      </c>
      <c r="AB55" s="47">
        <f t="shared" si="37"/>
        <v>0.99971970672318378</v>
      </c>
      <c r="AC55" s="13">
        <f t="shared" si="39"/>
        <v>5.9499999999999922</v>
      </c>
      <c r="AD55" s="47">
        <f t="shared" si="37"/>
        <v>0.99999999865928757</v>
      </c>
    </row>
    <row r="56" spans="1:68" x14ac:dyDescent="0.3">
      <c r="A56" s="13">
        <f t="shared" si="40"/>
        <v>-4.000000000000008</v>
      </c>
      <c r="B56" s="11">
        <f t="shared" si="46"/>
        <v>0.99996832875816688</v>
      </c>
      <c r="C56" s="13">
        <f t="shared" si="41"/>
        <v>-1.5000000000000058</v>
      </c>
      <c r="D56" s="11">
        <f t="shared" si="30"/>
        <v>0.93319279873114269</v>
      </c>
      <c r="E56" s="13">
        <f t="shared" si="41"/>
        <v>1.0000000000000009</v>
      </c>
      <c r="F56" s="11">
        <f t="shared" si="31"/>
        <v>0.1586552539314568</v>
      </c>
      <c r="G56" s="13">
        <f t="shared" si="34"/>
        <v>3.4999999999999951</v>
      </c>
      <c r="H56" s="11">
        <f t="shared" si="32"/>
        <v>2.3262907903552878E-4</v>
      </c>
      <c r="I56" s="13">
        <f t="shared" si="35"/>
        <v>5.999999999999992</v>
      </c>
      <c r="J56" s="21">
        <f t="shared" si="33"/>
        <v>9.8658764503774876E-10</v>
      </c>
      <c r="K56" s="1">
        <f t="shared" si="42"/>
        <v>-4.000000000000008</v>
      </c>
      <c r="L56" s="16">
        <f t="shared" si="36"/>
        <v>999968.32875816687</v>
      </c>
      <c r="M56" s="1">
        <f t="shared" si="43"/>
        <v>-1.5000000000000058</v>
      </c>
      <c r="N56" s="16">
        <f t="shared" si="36"/>
        <v>933192.79873114266</v>
      </c>
      <c r="O56" s="1">
        <f t="shared" si="43"/>
        <v>1.0000000000000009</v>
      </c>
      <c r="P56" s="16">
        <f t="shared" si="36"/>
        <v>158655.2539314568</v>
      </c>
      <c r="Q56" s="1">
        <f t="shared" si="43"/>
        <v>3.4999999999999951</v>
      </c>
      <c r="R56" s="16">
        <f t="shared" si="36"/>
        <v>232.62907903552878</v>
      </c>
      <c r="S56" s="1">
        <f t="shared" si="43"/>
        <v>5.999999999999992</v>
      </c>
      <c r="T56" s="19">
        <f t="shared" si="36"/>
        <v>9.8658764503774883E-4</v>
      </c>
      <c r="U56" s="13">
        <f t="shared" si="44"/>
        <v>-4.000000000000008</v>
      </c>
      <c r="V56" s="47">
        <f t="shared" si="37"/>
        <v>3.1671241833119979E-5</v>
      </c>
      <c r="W56" s="13">
        <f t="shared" si="45"/>
        <v>-1.5000000000000058</v>
      </c>
      <c r="X56" s="47">
        <f t="shared" si="37"/>
        <v>6.6807201268857308E-2</v>
      </c>
      <c r="Y56" s="13">
        <f t="shared" si="45"/>
        <v>1.0000000000000009</v>
      </c>
      <c r="Z56" s="47">
        <f t="shared" si="37"/>
        <v>0.84134474606854326</v>
      </c>
      <c r="AA56" s="13">
        <f t="shared" si="38"/>
        <v>3.4999999999999951</v>
      </c>
      <c r="AB56" s="47">
        <f t="shared" si="37"/>
        <v>0.99976737092096446</v>
      </c>
      <c r="AC56" s="13">
        <f t="shared" si="39"/>
        <v>5.999999999999992</v>
      </c>
      <c r="AD56" s="47">
        <f t="shared" si="37"/>
        <v>0.9999999990134123</v>
      </c>
    </row>
    <row r="57" spans="1:68" x14ac:dyDescent="0.3">
      <c r="A57" s="13">
        <f t="shared" si="40"/>
        <v>-3.9500000000000082</v>
      </c>
      <c r="B57" s="11">
        <f t="shared" si="46"/>
        <v>0.99996092440340223</v>
      </c>
      <c r="C57" s="13">
        <f t="shared" si="41"/>
        <v>-1.4500000000000057</v>
      </c>
      <c r="D57" s="11">
        <f t="shared" si="30"/>
        <v>0.92647074039035249</v>
      </c>
      <c r="E57" s="13">
        <f t="shared" si="41"/>
        <v>1.0500000000000009</v>
      </c>
      <c r="F57" s="11">
        <f t="shared" si="31"/>
        <v>0.14685905637589569</v>
      </c>
      <c r="G57" s="13">
        <f t="shared" si="34"/>
        <v>3.5499999999999949</v>
      </c>
      <c r="H57" s="11">
        <f t="shared" si="32"/>
        <v>1.9261557563563701E-4</v>
      </c>
      <c r="I57" s="13">
        <f t="shared" si="35"/>
        <v>6.0499999999999918</v>
      </c>
      <c r="J57" s="21">
        <f t="shared" si="33"/>
        <v>7.2422917051379994E-10</v>
      </c>
      <c r="K57" s="1">
        <f t="shared" si="42"/>
        <v>-3.9500000000000082</v>
      </c>
      <c r="L57" s="16">
        <f t="shared" si="36"/>
        <v>999960.92440340226</v>
      </c>
      <c r="M57" s="1">
        <f t="shared" si="43"/>
        <v>-1.4500000000000057</v>
      </c>
      <c r="N57" s="16">
        <f t="shared" si="36"/>
        <v>926470.74039035244</v>
      </c>
      <c r="O57" s="1">
        <f t="shared" si="43"/>
        <v>1.0500000000000009</v>
      </c>
      <c r="P57" s="16">
        <f t="shared" si="36"/>
        <v>146859.05637589569</v>
      </c>
      <c r="Q57" s="1">
        <f t="shared" si="43"/>
        <v>3.5499999999999949</v>
      </c>
      <c r="R57" s="16">
        <f t="shared" si="36"/>
        <v>192.61557563563701</v>
      </c>
      <c r="S57" s="1">
        <f t="shared" si="43"/>
        <v>6.0499999999999918</v>
      </c>
      <c r="T57" s="19">
        <f t="shared" si="36"/>
        <v>7.2422917051379997E-4</v>
      </c>
      <c r="U57" s="13">
        <f t="shared" si="44"/>
        <v>-3.9500000000000082</v>
      </c>
      <c r="V57" s="47">
        <f t="shared" si="37"/>
        <v>3.9075596597770712E-5</v>
      </c>
      <c r="W57" s="13">
        <f t="shared" si="45"/>
        <v>-1.4500000000000057</v>
      </c>
      <c r="X57" s="47">
        <f t="shared" si="37"/>
        <v>7.3529259609647513E-2</v>
      </c>
      <c r="Y57" s="13">
        <f t="shared" si="45"/>
        <v>1.0500000000000009</v>
      </c>
      <c r="Z57" s="47">
        <f t="shared" si="37"/>
        <v>0.85314094362410431</v>
      </c>
      <c r="AA57" s="13">
        <f t="shared" si="38"/>
        <v>3.5499999999999949</v>
      </c>
      <c r="AB57" s="47">
        <f t="shared" si="37"/>
        <v>0.99980738442436434</v>
      </c>
      <c r="AC57" s="13">
        <f t="shared" si="39"/>
        <v>6.0499999999999918</v>
      </c>
      <c r="AD57" s="47">
        <f t="shared" si="37"/>
        <v>0.99999999927577088</v>
      </c>
    </row>
    <row r="58" spans="1:68" x14ac:dyDescent="0.3">
      <c r="A58" s="13">
        <f t="shared" si="40"/>
        <v>-3.9000000000000083</v>
      </c>
      <c r="B58" s="11">
        <f t="shared" si="46"/>
        <v>0.99995190365598241</v>
      </c>
      <c r="C58" s="13">
        <f t="shared" si="41"/>
        <v>-1.4000000000000057</v>
      </c>
      <c r="D58" s="11">
        <f t="shared" si="30"/>
        <v>0.91924334076622982</v>
      </c>
      <c r="E58" s="13">
        <f t="shared" si="41"/>
        <v>1.100000000000001</v>
      </c>
      <c r="F58" s="11">
        <f t="shared" si="31"/>
        <v>0.13566606094638242</v>
      </c>
      <c r="G58" s="13">
        <f t="shared" si="34"/>
        <v>3.5999999999999948</v>
      </c>
      <c r="H58" s="11">
        <f t="shared" si="32"/>
        <v>1.5910859015753708E-4</v>
      </c>
      <c r="I58" s="13">
        <f t="shared" si="35"/>
        <v>6.0999999999999917</v>
      </c>
      <c r="J58" s="21">
        <f t="shared" si="33"/>
        <v>5.3034232629490965E-10</v>
      </c>
      <c r="K58" s="1">
        <f t="shared" si="42"/>
        <v>-3.9000000000000083</v>
      </c>
      <c r="L58" s="16">
        <f t="shared" si="36"/>
        <v>999951.90365598246</v>
      </c>
      <c r="M58" s="1">
        <f t="shared" si="43"/>
        <v>-1.4000000000000057</v>
      </c>
      <c r="N58" s="16">
        <f t="shared" si="36"/>
        <v>919243.34076622978</v>
      </c>
      <c r="O58" s="1">
        <f t="shared" si="43"/>
        <v>1.100000000000001</v>
      </c>
      <c r="P58" s="16">
        <f t="shared" si="36"/>
        <v>135666.06094638241</v>
      </c>
      <c r="Q58" s="1">
        <f t="shared" si="43"/>
        <v>3.5999999999999948</v>
      </c>
      <c r="R58" s="16">
        <f t="shared" si="36"/>
        <v>159.10859015753707</v>
      </c>
      <c r="S58" s="1">
        <f t="shared" si="43"/>
        <v>6.0999999999999917</v>
      </c>
      <c r="T58" s="19">
        <f t="shared" si="36"/>
        <v>5.3034232629490966E-4</v>
      </c>
      <c r="U58" s="13">
        <f t="shared" si="44"/>
        <v>-3.9000000000000083</v>
      </c>
      <c r="V58" s="47">
        <f t="shared" si="37"/>
        <v>4.8096344017589665E-5</v>
      </c>
      <c r="W58" s="13">
        <f t="shared" si="45"/>
        <v>-1.4000000000000057</v>
      </c>
      <c r="X58" s="47">
        <f t="shared" si="37"/>
        <v>8.0756659233770178E-2</v>
      </c>
      <c r="Y58" s="13">
        <f t="shared" si="45"/>
        <v>1.100000000000001</v>
      </c>
      <c r="Z58" s="47">
        <f t="shared" si="37"/>
        <v>0.86433393905361755</v>
      </c>
      <c r="AA58" s="13">
        <f t="shared" si="38"/>
        <v>3.5999999999999948</v>
      </c>
      <c r="AB58" s="47">
        <f t="shared" si="37"/>
        <v>0.99984089140984245</v>
      </c>
      <c r="AC58" s="13">
        <f t="shared" si="39"/>
        <v>6.0999999999999917</v>
      </c>
      <c r="AD58" s="47">
        <f t="shared" si="37"/>
        <v>0.99999999946965767</v>
      </c>
    </row>
    <row r="59" spans="1:68" x14ac:dyDescent="0.3">
      <c r="A59" s="13">
        <f t="shared" si="40"/>
        <v>-3.8500000000000085</v>
      </c>
      <c r="B59" s="11">
        <f t="shared" si="46"/>
        <v>0.99994094108758103</v>
      </c>
      <c r="C59" s="13">
        <f t="shared" si="41"/>
        <v>-1.3500000000000056</v>
      </c>
      <c r="D59" s="11">
        <f t="shared" si="30"/>
        <v>0.91149200856259882</v>
      </c>
      <c r="E59" s="13">
        <f t="shared" si="41"/>
        <v>1.150000000000001</v>
      </c>
      <c r="F59" s="11">
        <f t="shared" si="31"/>
        <v>0.12507193563715005</v>
      </c>
      <c r="G59" s="13">
        <f t="shared" si="34"/>
        <v>3.6499999999999946</v>
      </c>
      <c r="H59" s="11">
        <f t="shared" si="32"/>
        <v>1.3112015442048728E-4</v>
      </c>
      <c r="I59" s="13">
        <f t="shared" si="35"/>
        <v>6.1499999999999915</v>
      </c>
      <c r="J59" s="21">
        <f t="shared" si="33"/>
        <v>3.874147346675874E-10</v>
      </c>
      <c r="K59" s="1">
        <f t="shared" si="42"/>
        <v>-3.8500000000000085</v>
      </c>
      <c r="L59" s="16">
        <f t="shared" si="36"/>
        <v>999940.94108758098</v>
      </c>
      <c r="M59" s="1">
        <f t="shared" si="43"/>
        <v>-1.3500000000000056</v>
      </c>
      <c r="N59" s="16">
        <f t="shared" si="36"/>
        <v>911492.00856259884</v>
      </c>
      <c r="O59" s="1">
        <f t="shared" si="43"/>
        <v>1.150000000000001</v>
      </c>
      <c r="P59" s="16">
        <f t="shared" si="36"/>
        <v>125071.93563715005</v>
      </c>
      <c r="Q59" s="1">
        <f t="shared" si="43"/>
        <v>3.6499999999999946</v>
      </c>
      <c r="R59" s="16">
        <f t="shared" si="36"/>
        <v>131.12015442048727</v>
      </c>
      <c r="S59" s="1">
        <f t="shared" si="43"/>
        <v>6.1499999999999915</v>
      </c>
      <c r="T59" s="19">
        <f t="shared" si="36"/>
        <v>3.8741473466758739E-4</v>
      </c>
      <c r="U59" s="13">
        <f t="shared" si="44"/>
        <v>-3.8500000000000085</v>
      </c>
      <c r="V59" s="47">
        <f t="shared" si="37"/>
        <v>5.905891241897443E-5</v>
      </c>
      <c r="W59" s="13">
        <f t="shared" si="45"/>
        <v>-1.3500000000000056</v>
      </c>
      <c r="X59" s="47">
        <f t="shared" si="37"/>
        <v>8.8507991437401179E-2</v>
      </c>
      <c r="Y59" s="13">
        <f t="shared" si="45"/>
        <v>1.150000000000001</v>
      </c>
      <c r="Z59" s="47">
        <f t="shared" si="37"/>
        <v>0.87492806436284998</v>
      </c>
      <c r="AA59" s="13">
        <f t="shared" si="38"/>
        <v>3.6499999999999946</v>
      </c>
      <c r="AB59" s="47">
        <f t="shared" si="37"/>
        <v>0.99986887984557948</v>
      </c>
      <c r="AC59" s="13">
        <f t="shared" si="39"/>
        <v>6.1499999999999915</v>
      </c>
      <c r="AD59" s="47">
        <f t="shared" si="37"/>
        <v>0.99999999961258523</v>
      </c>
    </row>
    <row r="60" spans="1:68" x14ac:dyDescent="0.3">
      <c r="A60" s="13">
        <f t="shared" si="40"/>
        <v>-3.8000000000000087</v>
      </c>
      <c r="B60" s="11">
        <f t="shared" si="46"/>
        <v>0.99992765195607491</v>
      </c>
      <c r="C60" s="13">
        <f t="shared" si="41"/>
        <v>-1.3000000000000056</v>
      </c>
      <c r="D60" s="11">
        <f t="shared" si="30"/>
        <v>0.9031995154143907</v>
      </c>
      <c r="E60" s="13">
        <f t="shared" si="41"/>
        <v>1.2000000000000011</v>
      </c>
      <c r="F60" s="11">
        <f t="shared" si="31"/>
        <v>0.11506967022170805</v>
      </c>
      <c r="G60" s="13">
        <f>G59+0.05</f>
        <v>3.6999999999999944</v>
      </c>
      <c r="H60" s="11">
        <f t="shared" si="32"/>
        <v>1.0779973347739058E-4</v>
      </c>
      <c r="I60" s="13">
        <f>I59+0.05</f>
        <v>6.1999999999999913</v>
      </c>
      <c r="J60" s="21">
        <f t="shared" si="33"/>
        <v>2.8231580370434217E-10</v>
      </c>
      <c r="K60" s="1">
        <f t="shared" si="42"/>
        <v>-3.8000000000000087</v>
      </c>
      <c r="L60" s="16">
        <f t="shared" ref="L60:T60" si="47">NORMSDIST(-K60)*1000000</f>
        <v>999927.65195607487</v>
      </c>
      <c r="M60" s="1">
        <f t="shared" si="43"/>
        <v>-1.3000000000000056</v>
      </c>
      <c r="N60" s="16">
        <f t="shared" si="47"/>
        <v>903199.51541439071</v>
      </c>
      <c r="O60" s="1">
        <f t="shared" si="43"/>
        <v>1.2000000000000011</v>
      </c>
      <c r="P60" s="16">
        <f t="shared" si="47"/>
        <v>115069.67022170806</v>
      </c>
      <c r="Q60" s="1">
        <f t="shared" si="43"/>
        <v>3.6999999999999944</v>
      </c>
      <c r="R60" s="16">
        <f t="shared" si="47"/>
        <v>107.79973347739057</v>
      </c>
      <c r="S60" s="1">
        <f t="shared" si="43"/>
        <v>6.1999999999999913</v>
      </c>
      <c r="T60" s="19">
        <f t="shared" si="47"/>
        <v>2.8231580370434217E-4</v>
      </c>
      <c r="U60" s="13">
        <f t="shared" si="44"/>
        <v>-3.8000000000000087</v>
      </c>
      <c r="V60" s="47">
        <f t="shared" ref="V60:AD60" si="48">1-NORMSDIST(-U60)</f>
        <v>7.2348043925085648E-5</v>
      </c>
      <c r="W60" s="13">
        <f t="shared" si="45"/>
        <v>-1.3000000000000056</v>
      </c>
      <c r="X60" s="47">
        <f t="shared" si="48"/>
        <v>9.6800484585609303E-2</v>
      </c>
      <c r="Y60" s="13">
        <f t="shared" si="45"/>
        <v>1.2000000000000011</v>
      </c>
      <c r="Z60" s="47">
        <f t="shared" si="48"/>
        <v>0.884930329778292</v>
      </c>
      <c r="AA60" s="13">
        <f>AA59+0.05</f>
        <v>3.6999999999999944</v>
      </c>
      <c r="AB60" s="47">
        <f t="shared" si="48"/>
        <v>0.99989220026652259</v>
      </c>
      <c r="AC60" s="13">
        <f>AC59+0.05</f>
        <v>6.1999999999999913</v>
      </c>
      <c r="AD60" s="47">
        <f t="shared" si="48"/>
        <v>0.99999999971768416</v>
      </c>
    </row>
    <row r="61" spans="1:68" s="12" customFormat="1" x14ac:dyDescent="0.3">
      <c r="A61" s="13"/>
      <c r="B61" s="11"/>
      <c r="C61" s="10"/>
      <c r="D61" s="11"/>
      <c r="E61" s="10"/>
      <c r="F61" s="11"/>
      <c r="G61" s="10"/>
      <c r="H61" s="11"/>
      <c r="I61" s="10"/>
      <c r="J61" s="11"/>
      <c r="K61" s="13"/>
      <c r="L61" s="17"/>
      <c r="M61" s="10"/>
      <c r="N61" s="17"/>
      <c r="O61" s="10"/>
      <c r="P61" s="17"/>
      <c r="Q61" s="10"/>
      <c r="R61" s="17"/>
      <c r="S61" s="10"/>
      <c r="T61" s="20"/>
      <c r="U61" s="13"/>
      <c r="V61" s="11"/>
      <c r="W61" s="10"/>
      <c r="X61" s="11"/>
      <c r="Y61" s="10"/>
      <c r="Z61" s="11"/>
      <c r="AA61" s="10"/>
      <c r="AB61" s="11"/>
      <c r="AC61" s="10"/>
      <c r="AD61" s="1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</row>
  </sheetData>
  <sheetProtection sheet="1" objects="1" scenarios="1"/>
  <printOptions horizontalCentered="1" verticalCentered="1"/>
  <pageMargins left="0.75" right="0.32" top="0.42" bottom="0.5" header="0.25" footer="0.25"/>
  <pageSetup scale="90" fitToWidth="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5"/>
  <sheetViews>
    <sheetView workbookViewId="0"/>
  </sheetViews>
  <sheetFormatPr defaultRowHeight="12.5" x14ac:dyDescent="0.25"/>
  <cols>
    <col min="1" max="1" width="14.36328125" customWidth="1"/>
    <col min="2" max="2" width="12.453125" style="24" customWidth="1"/>
    <col min="3" max="3" width="12.453125" style="53" customWidth="1"/>
    <col min="4" max="7" width="12.453125" style="24" customWidth="1"/>
  </cols>
  <sheetData>
    <row r="1" spans="1:7" s="51" customFormat="1" ht="17.5" x14ac:dyDescent="0.35">
      <c r="A1"/>
      <c r="B1" s="51" t="s">
        <v>24</v>
      </c>
      <c r="C1" s="54"/>
      <c r="D1" s="52"/>
      <c r="E1" s="52"/>
      <c r="F1" s="52"/>
      <c r="G1" s="52"/>
    </row>
    <row r="2" spans="1:7" s="84" customFormat="1" ht="15.5" x14ac:dyDescent="0.35">
      <c r="A2"/>
      <c r="B2" s="89" t="s">
        <v>25</v>
      </c>
      <c r="C2"/>
      <c r="D2" s="85"/>
      <c r="E2" s="85"/>
      <c r="F2" s="85"/>
      <c r="G2" s="85"/>
    </row>
    <row r="3" spans="1:7" s="55" customFormat="1" ht="10.5" x14ac:dyDescent="0.25">
      <c r="A3" s="90"/>
      <c r="B3" s="91" t="s">
        <v>26</v>
      </c>
      <c r="C3" s="92" t="s">
        <v>27</v>
      </c>
      <c r="D3" s="91" t="s">
        <v>27</v>
      </c>
      <c r="E3" s="91" t="s">
        <v>27</v>
      </c>
      <c r="F3" s="91" t="s">
        <v>27</v>
      </c>
      <c r="G3" s="91" t="s">
        <v>27</v>
      </c>
    </row>
    <row r="4" spans="1:7" s="55" customFormat="1" ht="10.5" x14ac:dyDescent="0.25">
      <c r="A4" s="93" t="s">
        <v>28</v>
      </c>
      <c r="B4" s="91" t="s">
        <v>29</v>
      </c>
      <c r="C4" s="92">
        <v>1000000</v>
      </c>
      <c r="D4" s="92">
        <v>100000</v>
      </c>
      <c r="E4" s="92">
        <v>10000</v>
      </c>
      <c r="F4" s="91">
        <v>1000</v>
      </c>
      <c r="G4" s="91">
        <v>100</v>
      </c>
    </row>
    <row r="5" spans="1:7" s="55" customFormat="1" ht="10" x14ac:dyDescent="0.2">
      <c r="A5" s="58">
        <f>NORMSDIST(B5-1.5)</f>
        <v>0.99999660232687526</v>
      </c>
      <c r="B5" s="59">
        <v>6</v>
      </c>
      <c r="C5" s="60">
        <f>(1-A5)*1000000</f>
        <v>3.3976731247387093</v>
      </c>
      <c r="D5" s="60">
        <f t="shared" ref="D5:D28" si="0">C5/10</f>
        <v>0.33976731247387093</v>
      </c>
      <c r="E5" s="61">
        <f>D5/10</f>
        <v>3.3976731247387093E-2</v>
      </c>
      <c r="F5" s="62">
        <f>E5/10</f>
        <v>3.3976731247387093E-3</v>
      </c>
      <c r="G5" s="63">
        <f t="shared" ref="G5:G28" si="1">F5/10</f>
        <v>3.3976731247387093E-4</v>
      </c>
    </row>
    <row r="6" spans="1:7" s="55" customFormat="1" ht="10" x14ac:dyDescent="0.2">
      <c r="A6" s="64">
        <f t="shared" ref="A6:A14" si="2">NORMSDIST(B6-1.5)</f>
        <v>0.99999146009452899</v>
      </c>
      <c r="B6" s="56">
        <v>5.8</v>
      </c>
      <c r="C6" s="57">
        <f>(1-A6)*1000000</f>
        <v>8.5399054710055822</v>
      </c>
      <c r="D6" s="65">
        <f t="shared" si="0"/>
        <v>0.85399054710055822</v>
      </c>
      <c r="E6" s="66">
        <f t="shared" ref="E6:F28" si="3">D6/10</f>
        <v>8.5399054710055822E-2</v>
      </c>
      <c r="F6" s="66">
        <f t="shared" si="3"/>
        <v>8.5399054710055822E-3</v>
      </c>
      <c r="G6" s="67">
        <f t="shared" si="1"/>
        <v>8.5399054710055822E-4</v>
      </c>
    </row>
    <row r="7" spans="1:7" s="55" customFormat="1" ht="10" x14ac:dyDescent="0.2">
      <c r="A7" s="64">
        <f t="shared" si="2"/>
        <v>0.99997934249308751</v>
      </c>
      <c r="B7" s="82">
        <v>5.6</v>
      </c>
      <c r="C7" s="57">
        <f>(1-A7)*1000000</f>
        <v>20.657506912491463</v>
      </c>
      <c r="D7" s="68">
        <f t="shared" si="0"/>
        <v>2.0657506912491463</v>
      </c>
      <c r="E7" s="66">
        <f t="shared" si="3"/>
        <v>0.20657506912491463</v>
      </c>
      <c r="F7" s="69">
        <f t="shared" si="3"/>
        <v>2.0657506912491463E-2</v>
      </c>
      <c r="G7" s="66">
        <f t="shared" si="1"/>
        <v>2.0657506912491463E-3</v>
      </c>
    </row>
    <row r="8" spans="1:7" s="55" customFormat="1" ht="10" x14ac:dyDescent="0.2">
      <c r="A8" s="64">
        <f t="shared" si="2"/>
        <v>0.99996832875816688</v>
      </c>
      <c r="B8" s="82">
        <v>5.5</v>
      </c>
      <c r="C8" s="57">
        <f>(1-A8)*1000000</f>
        <v>31.671241833119979</v>
      </c>
      <c r="D8" s="68">
        <f t="shared" si="0"/>
        <v>3.1671241833119979</v>
      </c>
      <c r="E8" s="66">
        <f t="shared" si="3"/>
        <v>0.31671241833119979</v>
      </c>
      <c r="F8" s="69">
        <f t="shared" si="3"/>
        <v>3.1671241833119979E-2</v>
      </c>
      <c r="G8" s="66">
        <f t="shared" si="1"/>
        <v>3.1671241833119979E-3</v>
      </c>
    </row>
    <row r="9" spans="1:7" s="55" customFormat="1" ht="10" x14ac:dyDescent="0.2">
      <c r="A9" s="64">
        <f t="shared" si="2"/>
        <v>0.99995190365598241</v>
      </c>
      <c r="B9" s="82">
        <v>5.4</v>
      </c>
      <c r="C9" s="57">
        <f>(1-A9)*1000000</f>
        <v>48.096344017589665</v>
      </c>
      <c r="D9" s="68">
        <f t="shared" si="0"/>
        <v>4.8096344017589665</v>
      </c>
      <c r="E9" s="66">
        <f t="shared" si="3"/>
        <v>0.48096344017589665</v>
      </c>
      <c r="F9" s="69">
        <f t="shared" si="3"/>
        <v>4.8096344017589665E-2</v>
      </c>
      <c r="G9" s="66">
        <f t="shared" si="1"/>
        <v>4.8096344017589665E-3</v>
      </c>
    </row>
    <row r="10" spans="1:7" s="55" customFormat="1" ht="10" x14ac:dyDescent="0.2">
      <c r="A10" s="64">
        <f t="shared" si="2"/>
        <v>0.99989220026652259</v>
      </c>
      <c r="B10" s="82">
        <v>5.2</v>
      </c>
      <c r="C10" s="57">
        <f>TRUNC((1-A10)*1000000,-1)</f>
        <v>100</v>
      </c>
      <c r="D10" s="68">
        <f t="shared" si="0"/>
        <v>10</v>
      </c>
      <c r="E10" s="68">
        <f t="shared" si="3"/>
        <v>1</v>
      </c>
      <c r="F10" s="69">
        <f t="shared" si="3"/>
        <v>0.1</v>
      </c>
      <c r="G10" s="66">
        <f t="shared" si="1"/>
        <v>0.01</v>
      </c>
    </row>
    <row r="11" spans="1:7" s="55" customFormat="1" ht="10" x14ac:dyDescent="0.2">
      <c r="A11" s="70">
        <f t="shared" si="2"/>
        <v>0.99976737092096446</v>
      </c>
      <c r="B11" s="59">
        <v>5</v>
      </c>
      <c r="C11" s="71">
        <f t="shared" ref="C11:C17" si="4">TRUNC((1-A11)*1000000,-1)</f>
        <v>230</v>
      </c>
      <c r="D11" s="72">
        <f t="shared" si="0"/>
        <v>23</v>
      </c>
      <c r="E11" s="72">
        <f t="shared" si="3"/>
        <v>2.2999999999999998</v>
      </c>
      <c r="F11" s="73">
        <f t="shared" si="3"/>
        <v>0.22999999999999998</v>
      </c>
      <c r="G11" s="74">
        <f t="shared" si="1"/>
        <v>2.3E-2</v>
      </c>
    </row>
    <row r="12" spans="1:7" s="55" customFormat="1" ht="10" x14ac:dyDescent="0.2">
      <c r="A12" s="64">
        <f t="shared" si="2"/>
        <v>0.99951657585761622</v>
      </c>
      <c r="B12" s="82">
        <v>4.8</v>
      </c>
      <c r="C12" s="57">
        <f t="shared" si="4"/>
        <v>480</v>
      </c>
      <c r="D12" s="68">
        <f t="shared" si="0"/>
        <v>48</v>
      </c>
      <c r="E12" s="86">
        <f t="shared" si="3"/>
        <v>4.8</v>
      </c>
      <c r="F12" s="69">
        <f t="shared" si="3"/>
        <v>0.48</v>
      </c>
      <c r="G12" s="66">
        <f t="shared" si="1"/>
        <v>4.8000000000000001E-2</v>
      </c>
    </row>
    <row r="13" spans="1:7" s="55" customFormat="1" ht="10" x14ac:dyDescent="0.2">
      <c r="A13" s="64">
        <f t="shared" si="2"/>
        <v>0.99903239678678168</v>
      </c>
      <c r="B13" s="82">
        <v>4.600000000000005</v>
      </c>
      <c r="C13" s="57">
        <f t="shared" si="4"/>
        <v>960</v>
      </c>
      <c r="D13" s="68">
        <f t="shared" si="0"/>
        <v>96</v>
      </c>
      <c r="E13" s="86">
        <f t="shared" si="3"/>
        <v>9.6</v>
      </c>
      <c r="F13" s="69">
        <f t="shared" si="3"/>
        <v>0.96</v>
      </c>
      <c r="G13" s="66">
        <f t="shared" si="1"/>
        <v>9.6000000000000002E-2</v>
      </c>
    </row>
    <row r="14" spans="1:7" s="55" customFormat="1" ht="10" x14ac:dyDescent="0.2">
      <c r="A14" s="64">
        <f t="shared" si="2"/>
        <v>0.9986501019683699</v>
      </c>
      <c r="B14" s="82">
        <v>4.5000000000000053</v>
      </c>
      <c r="C14" s="57">
        <f>TRUNC((1-A14)*1000000,-1)</f>
        <v>1340</v>
      </c>
      <c r="D14" s="68">
        <f t="shared" si="0"/>
        <v>134</v>
      </c>
      <c r="E14" s="86">
        <f t="shared" si="3"/>
        <v>13.4</v>
      </c>
      <c r="F14" s="68">
        <f t="shared" si="3"/>
        <v>1.34</v>
      </c>
      <c r="G14" s="66">
        <f t="shared" si="1"/>
        <v>0.13400000000000001</v>
      </c>
    </row>
    <row r="15" spans="1:7" s="55" customFormat="1" ht="10" x14ac:dyDescent="0.2">
      <c r="A15" s="64">
        <f>NORMSDIST(B15-1.5)</f>
        <v>0.99813418669961596</v>
      </c>
      <c r="B15" s="82">
        <v>4.4000000000000057</v>
      </c>
      <c r="C15" s="57">
        <f t="shared" si="4"/>
        <v>1860</v>
      </c>
      <c r="D15" s="68">
        <f t="shared" si="0"/>
        <v>186</v>
      </c>
      <c r="E15" s="86">
        <f t="shared" si="3"/>
        <v>18.600000000000001</v>
      </c>
      <c r="F15" s="68">
        <f t="shared" si="3"/>
        <v>1.86</v>
      </c>
      <c r="G15" s="66">
        <f t="shared" si="1"/>
        <v>0.186</v>
      </c>
    </row>
    <row r="16" spans="1:7" s="55" customFormat="1" ht="10" x14ac:dyDescent="0.2">
      <c r="A16" s="64">
        <f t="shared" ref="A16:A27" si="5">NORMSDIST(B16-1.5)</f>
        <v>0.99653302619695938</v>
      </c>
      <c r="B16" s="82">
        <v>4.2000000000000064</v>
      </c>
      <c r="C16" s="57">
        <f t="shared" si="4"/>
        <v>3460</v>
      </c>
      <c r="D16" s="68">
        <f t="shared" si="0"/>
        <v>346</v>
      </c>
      <c r="E16" s="86">
        <f t="shared" si="3"/>
        <v>34.6</v>
      </c>
      <c r="F16" s="68">
        <f t="shared" si="3"/>
        <v>3.46</v>
      </c>
      <c r="G16" s="66">
        <f t="shared" si="1"/>
        <v>0.34599999999999997</v>
      </c>
    </row>
    <row r="17" spans="1:7" s="55" customFormat="1" ht="10" x14ac:dyDescent="0.2">
      <c r="A17" s="70">
        <f t="shared" si="5"/>
        <v>0.99379033467422395</v>
      </c>
      <c r="B17" s="59">
        <v>4.0000000000000071</v>
      </c>
      <c r="C17" s="71">
        <f t="shared" si="4"/>
        <v>6200</v>
      </c>
      <c r="D17" s="72">
        <f t="shared" si="0"/>
        <v>620</v>
      </c>
      <c r="E17" s="72">
        <f t="shared" si="3"/>
        <v>62</v>
      </c>
      <c r="F17" s="72">
        <f t="shared" si="3"/>
        <v>6.2</v>
      </c>
      <c r="G17" s="74">
        <f t="shared" si="1"/>
        <v>0.62</v>
      </c>
    </row>
    <row r="18" spans="1:7" s="55" customFormat="1" ht="10" x14ac:dyDescent="0.2">
      <c r="A18" s="75">
        <f t="shared" si="5"/>
        <v>0.98927588997832439</v>
      </c>
      <c r="B18" s="82">
        <v>3.8000000000000078</v>
      </c>
      <c r="C18" s="57">
        <f>TRUNC((1-A18)*1000000,-2)</f>
        <v>10700</v>
      </c>
      <c r="D18" s="68">
        <f t="shared" si="0"/>
        <v>1070</v>
      </c>
      <c r="E18" s="68">
        <f t="shared" si="3"/>
        <v>107</v>
      </c>
      <c r="F18" s="68">
        <f t="shared" si="3"/>
        <v>10.7</v>
      </c>
      <c r="G18" s="86">
        <f t="shared" si="1"/>
        <v>1.0699999999999998</v>
      </c>
    </row>
    <row r="19" spans="1:7" s="55" customFormat="1" ht="10" x14ac:dyDescent="0.2">
      <c r="A19" s="75">
        <f t="shared" si="5"/>
        <v>0.98609655248650163</v>
      </c>
      <c r="B19" s="82">
        <v>3.7000000000000082</v>
      </c>
      <c r="C19" s="57">
        <f t="shared" ref="C19:C25" si="6">TRUNC((1-A19)*1000000,-2)</f>
        <v>13900</v>
      </c>
      <c r="D19" s="68">
        <f t="shared" si="0"/>
        <v>1390</v>
      </c>
      <c r="E19" s="68">
        <f t="shared" si="3"/>
        <v>139</v>
      </c>
      <c r="F19" s="68">
        <f t="shared" si="3"/>
        <v>13.9</v>
      </c>
      <c r="G19" s="86">
        <f t="shared" si="1"/>
        <v>1.3900000000000001</v>
      </c>
    </row>
    <row r="20" spans="1:7" s="55" customFormat="1" ht="10" x14ac:dyDescent="0.2">
      <c r="A20" s="75">
        <f t="shared" si="5"/>
        <v>0.98213557943718388</v>
      </c>
      <c r="B20" s="82">
        <v>3.6000000000000085</v>
      </c>
      <c r="C20" s="57">
        <f t="shared" si="6"/>
        <v>17800</v>
      </c>
      <c r="D20" s="68">
        <f t="shared" si="0"/>
        <v>1780</v>
      </c>
      <c r="E20" s="68">
        <f t="shared" si="3"/>
        <v>178</v>
      </c>
      <c r="F20" s="68">
        <f t="shared" si="3"/>
        <v>17.8</v>
      </c>
      <c r="G20" s="86">
        <f t="shared" si="1"/>
        <v>1.78</v>
      </c>
    </row>
    <row r="21" spans="1:7" s="55" customFormat="1" ht="10" x14ac:dyDescent="0.2">
      <c r="A21" s="75">
        <f t="shared" si="5"/>
        <v>0.97724986805182124</v>
      </c>
      <c r="B21" s="82">
        <v>3.5000000000000089</v>
      </c>
      <c r="C21" s="57">
        <f t="shared" si="6"/>
        <v>22700</v>
      </c>
      <c r="D21" s="68">
        <f t="shared" si="0"/>
        <v>2270</v>
      </c>
      <c r="E21" s="68">
        <f t="shared" si="3"/>
        <v>227</v>
      </c>
      <c r="F21" s="68">
        <f t="shared" si="3"/>
        <v>22.7</v>
      </c>
      <c r="G21" s="86">
        <f t="shared" si="1"/>
        <v>2.27</v>
      </c>
    </row>
    <row r="22" spans="1:7" s="55" customFormat="1" ht="10" x14ac:dyDescent="0.2">
      <c r="A22" s="75">
        <f t="shared" si="5"/>
        <v>0.97128344018399881</v>
      </c>
      <c r="B22" s="82">
        <v>3.4000000000000092</v>
      </c>
      <c r="C22" s="57">
        <f t="shared" si="6"/>
        <v>28700</v>
      </c>
      <c r="D22" s="68">
        <f t="shared" si="0"/>
        <v>2870</v>
      </c>
      <c r="E22" s="68">
        <f t="shared" si="3"/>
        <v>287</v>
      </c>
      <c r="F22" s="68">
        <f t="shared" si="3"/>
        <v>28.7</v>
      </c>
      <c r="G22" s="86">
        <f t="shared" si="1"/>
        <v>2.87</v>
      </c>
    </row>
    <row r="23" spans="1:7" s="55" customFormat="1" ht="10" x14ac:dyDescent="0.2">
      <c r="A23" s="75">
        <f t="shared" si="5"/>
        <v>0.96406968088707501</v>
      </c>
      <c r="B23" s="82">
        <v>3.3000000000000096</v>
      </c>
      <c r="C23" s="57">
        <f t="shared" si="6"/>
        <v>35900</v>
      </c>
      <c r="D23" s="68">
        <f t="shared" si="0"/>
        <v>3590</v>
      </c>
      <c r="E23" s="68">
        <f t="shared" si="3"/>
        <v>359</v>
      </c>
      <c r="F23" s="68">
        <f t="shared" si="3"/>
        <v>35.9</v>
      </c>
      <c r="G23" s="86">
        <f t="shared" si="1"/>
        <v>3.59</v>
      </c>
    </row>
    <row r="24" spans="1:7" s="55" customFormat="1" ht="10" x14ac:dyDescent="0.2">
      <c r="A24" s="75">
        <f t="shared" si="5"/>
        <v>0.95543453724145788</v>
      </c>
      <c r="B24" s="82">
        <v>3.2000000000000099</v>
      </c>
      <c r="C24" s="57">
        <f t="shared" si="6"/>
        <v>44500</v>
      </c>
      <c r="D24" s="68">
        <f t="shared" si="0"/>
        <v>4450</v>
      </c>
      <c r="E24" s="68">
        <f t="shared" si="3"/>
        <v>445</v>
      </c>
      <c r="F24" s="68">
        <f t="shared" si="3"/>
        <v>44.5</v>
      </c>
      <c r="G24" s="86">
        <f t="shared" si="1"/>
        <v>4.45</v>
      </c>
    </row>
    <row r="25" spans="1:7" s="55" customFormat="1" ht="10" x14ac:dyDescent="0.2">
      <c r="A25" s="75">
        <f t="shared" si="5"/>
        <v>0.94520070830044312</v>
      </c>
      <c r="B25" s="82">
        <v>3.1000000000000103</v>
      </c>
      <c r="C25" s="57">
        <f t="shared" si="6"/>
        <v>54700</v>
      </c>
      <c r="D25" s="68">
        <f t="shared" si="0"/>
        <v>5470</v>
      </c>
      <c r="E25" s="68">
        <f t="shared" si="3"/>
        <v>547</v>
      </c>
      <c r="F25" s="68">
        <f t="shared" si="3"/>
        <v>54.7</v>
      </c>
      <c r="G25" s="86">
        <f t="shared" si="1"/>
        <v>5.4700000000000006</v>
      </c>
    </row>
    <row r="26" spans="1:7" s="55" customFormat="1" ht="10" x14ac:dyDescent="0.2">
      <c r="A26" s="76">
        <f t="shared" si="5"/>
        <v>0.93319279873114336</v>
      </c>
      <c r="B26" s="59">
        <v>3.0000000000000107</v>
      </c>
      <c r="C26" s="71">
        <f>TRUNC((1-A26)*1000000,-2)</f>
        <v>66800</v>
      </c>
      <c r="D26" s="72">
        <f t="shared" si="0"/>
        <v>6680</v>
      </c>
      <c r="E26" s="72">
        <f t="shared" si="3"/>
        <v>668</v>
      </c>
      <c r="F26" s="72">
        <f t="shared" si="3"/>
        <v>66.8</v>
      </c>
      <c r="G26" s="87">
        <f t="shared" si="1"/>
        <v>6.68</v>
      </c>
    </row>
    <row r="27" spans="1:7" s="55" customFormat="1" ht="10" x14ac:dyDescent="0.2">
      <c r="A27" s="75">
        <f t="shared" si="5"/>
        <v>0.9192433407662306</v>
      </c>
      <c r="B27" s="82">
        <v>2.900000000000011</v>
      </c>
      <c r="C27" s="57">
        <f>TRUNC((1-A27)*1000000,-2)</f>
        <v>80700</v>
      </c>
      <c r="D27" s="68">
        <f t="shared" si="0"/>
        <v>8070</v>
      </c>
      <c r="E27" s="68">
        <f t="shared" si="3"/>
        <v>807</v>
      </c>
      <c r="F27" s="68">
        <f t="shared" si="3"/>
        <v>80.7</v>
      </c>
      <c r="G27" s="86">
        <f t="shared" si="1"/>
        <v>8.07</v>
      </c>
    </row>
    <row r="28" spans="1:7" s="55" customFormat="1" ht="10" x14ac:dyDescent="0.2">
      <c r="A28" s="75">
        <f t="shared" ref="A28:A43" si="7">NORMSDIST(B28-1.5)</f>
        <v>0.90319951541439158</v>
      </c>
      <c r="B28" s="82">
        <v>2.8000000000000114</v>
      </c>
      <c r="C28" s="57">
        <f>TRUNC((1-A28)*1000000,-2)</f>
        <v>96800</v>
      </c>
      <c r="D28" s="68">
        <f t="shared" si="0"/>
        <v>9680</v>
      </c>
      <c r="E28" s="68">
        <f t="shared" si="3"/>
        <v>968</v>
      </c>
      <c r="F28" s="68">
        <f t="shared" si="3"/>
        <v>96.8</v>
      </c>
      <c r="G28" s="86">
        <f t="shared" si="1"/>
        <v>9.68</v>
      </c>
    </row>
    <row r="29" spans="1:7" s="55" customFormat="1" ht="10" x14ac:dyDescent="0.2">
      <c r="A29" s="78">
        <f t="shared" si="7"/>
        <v>0.884930329778294</v>
      </c>
      <c r="B29" s="82">
        <v>2.7000000000000117</v>
      </c>
      <c r="C29" s="57">
        <f>TRUNC((1-A29)*1000000,-3)</f>
        <v>115000</v>
      </c>
      <c r="D29" s="68">
        <f t="shared" ref="D29:G44" si="8">C29/10</f>
        <v>11500</v>
      </c>
      <c r="E29" s="68">
        <f t="shared" si="8"/>
        <v>1150</v>
      </c>
      <c r="F29" s="68">
        <f t="shared" si="8"/>
        <v>115</v>
      </c>
      <c r="G29" s="86">
        <f t="shared" si="8"/>
        <v>11.5</v>
      </c>
    </row>
    <row r="30" spans="1:7" s="55" customFormat="1" ht="10" x14ac:dyDescent="0.2">
      <c r="A30" s="78">
        <f t="shared" si="7"/>
        <v>0.86433393905361999</v>
      </c>
      <c r="B30" s="82">
        <v>2.6000000000000121</v>
      </c>
      <c r="C30" s="57">
        <f t="shared" ref="C30:C45" si="9">TRUNC((1-A30)*1000000,-3)</f>
        <v>135000</v>
      </c>
      <c r="D30" s="68">
        <f t="shared" si="8"/>
        <v>13500</v>
      </c>
      <c r="E30" s="68">
        <f t="shared" si="8"/>
        <v>1350</v>
      </c>
      <c r="F30" s="68">
        <f t="shared" si="8"/>
        <v>135</v>
      </c>
      <c r="G30" s="86">
        <f t="shared" si="8"/>
        <v>13.5</v>
      </c>
    </row>
    <row r="31" spans="1:7" s="55" customFormat="1" ht="10" x14ac:dyDescent="0.2">
      <c r="A31" s="78">
        <f t="shared" si="7"/>
        <v>0.84134474606854592</v>
      </c>
      <c r="B31" s="82">
        <v>2.5000000000000124</v>
      </c>
      <c r="C31" s="57">
        <f t="shared" si="9"/>
        <v>158000</v>
      </c>
      <c r="D31" s="68">
        <f t="shared" si="8"/>
        <v>15800</v>
      </c>
      <c r="E31" s="68">
        <f t="shared" si="8"/>
        <v>1580</v>
      </c>
      <c r="F31" s="68">
        <f t="shared" si="8"/>
        <v>158</v>
      </c>
      <c r="G31" s="86">
        <f t="shared" si="8"/>
        <v>15.8</v>
      </c>
    </row>
    <row r="32" spans="1:7" s="55" customFormat="1" ht="10" x14ac:dyDescent="0.2">
      <c r="A32" s="78">
        <f t="shared" si="7"/>
        <v>0.81593987465324391</v>
      </c>
      <c r="B32" s="82">
        <v>2.4000000000000128</v>
      </c>
      <c r="C32" s="57">
        <f t="shared" si="9"/>
        <v>184000</v>
      </c>
      <c r="D32" s="68">
        <f t="shared" si="8"/>
        <v>18400</v>
      </c>
      <c r="E32" s="68">
        <f t="shared" si="8"/>
        <v>1840</v>
      </c>
      <c r="F32" s="68">
        <f t="shared" si="8"/>
        <v>184</v>
      </c>
      <c r="G32" s="86">
        <f t="shared" si="8"/>
        <v>18.399999999999999</v>
      </c>
    </row>
    <row r="33" spans="1:7" s="55" customFormat="1" ht="10" x14ac:dyDescent="0.2">
      <c r="A33" s="78">
        <f t="shared" si="7"/>
        <v>0.78814460141660714</v>
      </c>
      <c r="B33" s="82">
        <v>2.3000000000000131</v>
      </c>
      <c r="C33" s="57">
        <f t="shared" si="9"/>
        <v>211000</v>
      </c>
      <c r="D33" s="68">
        <f t="shared" si="8"/>
        <v>21100</v>
      </c>
      <c r="E33" s="68">
        <f t="shared" si="8"/>
        <v>2110</v>
      </c>
      <c r="F33" s="68">
        <f t="shared" si="8"/>
        <v>211</v>
      </c>
      <c r="G33" s="86">
        <f t="shared" si="8"/>
        <v>21.1</v>
      </c>
    </row>
    <row r="34" spans="1:7" s="55" customFormat="1" ht="10" x14ac:dyDescent="0.2">
      <c r="A34" s="78">
        <f t="shared" si="7"/>
        <v>0.75803634777693119</v>
      </c>
      <c r="B34" s="82">
        <v>2.2000000000000135</v>
      </c>
      <c r="C34" s="57">
        <f t="shared" si="9"/>
        <v>241000</v>
      </c>
      <c r="D34" s="68">
        <f t="shared" si="8"/>
        <v>24100</v>
      </c>
      <c r="E34" s="68">
        <f t="shared" si="8"/>
        <v>2410</v>
      </c>
      <c r="F34" s="68">
        <f t="shared" si="8"/>
        <v>241</v>
      </c>
      <c r="G34" s="86">
        <f t="shared" si="8"/>
        <v>24.1</v>
      </c>
    </row>
    <row r="35" spans="1:7" s="55" customFormat="1" ht="10" x14ac:dyDescent="0.2">
      <c r="A35" s="78">
        <f t="shared" si="7"/>
        <v>0.72574688224993111</v>
      </c>
      <c r="B35" s="82">
        <v>2.1000000000000139</v>
      </c>
      <c r="C35" s="57">
        <f t="shared" si="9"/>
        <v>274000</v>
      </c>
      <c r="D35" s="68">
        <f t="shared" si="8"/>
        <v>27400</v>
      </c>
      <c r="E35" s="68">
        <f t="shared" si="8"/>
        <v>2740</v>
      </c>
      <c r="F35" s="68">
        <f t="shared" si="8"/>
        <v>274</v>
      </c>
      <c r="G35" s="86">
        <f t="shared" si="8"/>
        <v>27.4</v>
      </c>
    </row>
    <row r="36" spans="1:7" s="55" customFormat="1" ht="10" x14ac:dyDescent="0.2">
      <c r="A36" s="79">
        <f t="shared" si="7"/>
        <v>0.69146246127401811</v>
      </c>
      <c r="B36" s="59">
        <v>2.0000000000000142</v>
      </c>
      <c r="C36" s="71">
        <f t="shared" si="9"/>
        <v>308000</v>
      </c>
      <c r="D36" s="72">
        <f t="shared" si="8"/>
        <v>30800</v>
      </c>
      <c r="E36" s="72">
        <f t="shared" si="8"/>
        <v>3080</v>
      </c>
      <c r="F36" s="72">
        <f t="shared" si="8"/>
        <v>308</v>
      </c>
      <c r="G36" s="87">
        <f t="shared" si="8"/>
        <v>30.8</v>
      </c>
    </row>
    <row r="37" spans="1:7" s="55" customFormat="1" ht="10" x14ac:dyDescent="0.2">
      <c r="A37" s="78">
        <f t="shared" si="7"/>
        <v>0.65542174161032962</v>
      </c>
      <c r="B37" s="82">
        <v>1.9000000000000146</v>
      </c>
      <c r="C37" s="57">
        <f t="shared" si="9"/>
        <v>344000</v>
      </c>
      <c r="D37" s="68">
        <f t="shared" si="8"/>
        <v>34400</v>
      </c>
      <c r="E37" s="68">
        <f t="shared" si="8"/>
        <v>3440</v>
      </c>
      <c r="F37" s="68">
        <f t="shared" si="8"/>
        <v>344</v>
      </c>
      <c r="G37" s="86">
        <f t="shared" si="8"/>
        <v>34.4</v>
      </c>
    </row>
    <row r="38" spans="1:7" s="55" customFormat="1" ht="10" x14ac:dyDescent="0.2">
      <c r="A38" s="78">
        <f t="shared" si="7"/>
        <v>0.61791142218895834</v>
      </c>
      <c r="B38" s="82">
        <v>1.8000000000000149</v>
      </c>
      <c r="C38" s="57">
        <f t="shared" si="9"/>
        <v>382000</v>
      </c>
      <c r="D38" s="68">
        <f t="shared" si="8"/>
        <v>38200</v>
      </c>
      <c r="E38" s="68">
        <f t="shared" si="8"/>
        <v>3820</v>
      </c>
      <c r="F38" s="68">
        <f t="shared" si="8"/>
        <v>382</v>
      </c>
      <c r="G38" s="86">
        <f t="shared" si="8"/>
        <v>38.200000000000003</v>
      </c>
    </row>
    <row r="39" spans="1:7" s="55" customFormat="1" ht="10" x14ac:dyDescent="0.2">
      <c r="A39" s="78">
        <f t="shared" si="7"/>
        <v>0.57925970943910898</v>
      </c>
      <c r="B39" s="82">
        <v>1.7000000000000153</v>
      </c>
      <c r="C39" s="57">
        <f t="shared" si="9"/>
        <v>420000</v>
      </c>
      <c r="D39" s="68">
        <f t="shared" si="8"/>
        <v>42000</v>
      </c>
      <c r="E39" s="68">
        <f t="shared" si="8"/>
        <v>4200</v>
      </c>
      <c r="F39" s="68">
        <f t="shared" si="8"/>
        <v>420</v>
      </c>
      <c r="G39" s="68">
        <f t="shared" si="8"/>
        <v>42</v>
      </c>
    </row>
    <row r="40" spans="1:7" s="55" customFormat="1" ht="10" x14ac:dyDescent="0.2">
      <c r="A40" s="78">
        <f t="shared" si="7"/>
        <v>0.53982783727703521</v>
      </c>
      <c r="B40" s="82">
        <v>1.6000000000000156</v>
      </c>
      <c r="C40" s="57">
        <f t="shared" si="9"/>
        <v>460000</v>
      </c>
      <c r="D40" s="68">
        <f t="shared" si="8"/>
        <v>46000</v>
      </c>
      <c r="E40" s="68">
        <f t="shared" si="8"/>
        <v>4600</v>
      </c>
      <c r="F40" s="68">
        <f t="shared" si="8"/>
        <v>460</v>
      </c>
      <c r="G40" s="68">
        <f t="shared" si="8"/>
        <v>46</v>
      </c>
    </row>
    <row r="41" spans="1:7" s="55" customFormat="1" ht="10" x14ac:dyDescent="0.2">
      <c r="A41" s="80">
        <f t="shared" si="7"/>
        <v>0.50000000000000644</v>
      </c>
      <c r="B41" s="82">
        <v>1.500000000000016</v>
      </c>
      <c r="C41" s="57">
        <f t="shared" si="9"/>
        <v>499000</v>
      </c>
      <c r="D41" s="68">
        <f t="shared" si="8"/>
        <v>49900</v>
      </c>
      <c r="E41" s="68">
        <f t="shared" si="8"/>
        <v>4990</v>
      </c>
      <c r="F41" s="68">
        <f t="shared" si="8"/>
        <v>499</v>
      </c>
      <c r="G41" s="68">
        <f t="shared" si="8"/>
        <v>49.9</v>
      </c>
    </row>
    <row r="42" spans="1:7" s="55" customFormat="1" ht="10" x14ac:dyDescent="0.2">
      <c r="A42" s="80">
        <f t="shared" si="7"/>
        <v>0.46017216272297751</v>
      </c>
      <c r="B42" s="82">
        <v>1.4000000000000163</v>
      </c>
      <c r="C42" s="57">
        <f t="shared" si="9"/>
        <v>539000</v>
      </c>
      <c r="D42" s="68">
        <f t="shared" si="8"/>
        <v>53900</v>
      </c>
      <c r="E42" s="68">
        <f t="shared" si="8"/>
        <v>5390</v>
      </c>
      <c r="F42" s="68">
        <f t="shared" si="8"/>
        <v>539</v>
      </c>
      <c r="G42" s="68">
        <f t="shared" si="8"/>
        <v>53.9</v>
      </c>
    </row>
    <row r="43" spans="1:7" s="55" customFormat="1" ht="10" x14ac:dyDescent="0.2">
      <c r="A43" s="80">
        <f t="shared" si="7"/>
        <v>0.42074029056090351</v>
      </c>
      <c r="B43" s="82">
        <v>1.3000000000000167</v>
      </c>
      <c r="C43" s="57">
        <f t="shared" si="9"/>
        <v>579000</v>
      </c>
      <c r="D43" s="68">
        <f t="shared" si="8"/>
        <v>57900</v>
      </c>
      <c r="E43" s="68">
        <f t="shared" si="8"/>
        <v>5790</v>
      </c>
      <c r="F43" s="68">
        <f t="shared" si="8"/>
        <v>579</v>
      </c>
      <c r="G43" s="68">
        <f t="shared" si="8"/>
        <v>57.9</v>
      </c>
    </row>
    <row r="44" spans="1:7" s="55" customFormat="1" ht="10" x14ac:dyDescent="0.2">
      <c r="A44" s="80">
        <f t="shared" ref="A44:A54" si="10">NORMSDIST(B44-1.5)</f>
        <v>0.38208857781105388</v>
      </c>
      <c r="B44" s="82">
        <v>1.2000000000000171</v>
      </c>
      <c r="C44" s="57">
        <f t="shared" si="9"/>
        <v>617000</v>
      </c>
      <c r="D44" s="68">
        <f t="shared" si="8"/>
        <v>61700</v>
      </c>
      <c r="E44" s="68">
        <f t="shared" si="8"/>
        <v>6170</v>
      </c>
      <c r="F44" s="68">
        <f t="shared" si="8"/>
        <v>617</v>
      </c>
      <c r="G44" s="68">
        <f t="shared" si="8"/>
        <v>61.7</v>
      </c>
    </row>
    <row r="45" spans="1:7" s="55" customFormat="1" ht="10" x14ac:dyDescent="0.2">
      <c r="A45" s="80">
        <f t="shared" si="10"/>
        <v>0.3445782583896822</v>
      </c>
      <c r="B45" s="82">
        <v>1.1000000000000174</v>
      </c>
      <c r="C45" s="57">
        <f t="shared" si="9"/>
        <v>655000</v>
      </c>
      <c r="D45" s="68">
        <f t="shared" ref="D45:G55" si="11">C45/10</f>
        <v>65500</v>
      </c>
      <c r="E45" s="68">
        <f t="shared" si="11"/>
        <v>6550</v>
      </c>
      <c r="F45" s="68">
        <f t="shared" si="11"/>
        <v>655</v>
      </c>
      <c r="G45" s="68">
        <f t="shared" si="11"/>
        <v>65.5</v>
      </c>
    </row>
    <row r="46" spans="1:7" s="55" customFormat="1" ht="10" x14ac:dyDescent="0.2">
      <c r="A46" s="81">
        <f t="shared" si="10"/>
        <v>0.3085375387259931</v>
      </c>
      <c r="B46" s="59">
        <v>1.0000000000000178</v>
      </c>
      <c r="C46" s="71">
        <f t="shared" ref="C46:C55" si="12">TRUNC((1-A46)*1000000,-3)</f>
        <v>691000</v>
      </c>
      <c r="D46" s="72">
        <f t="shared" si="11"/>
        <v>69100</v>
      </c>
      <c r="E46" s="72">
        <f t="shared" si="11"/>
        <v>6910</v>
      </c>
      <c r="F46" s="72">
        <f t="shared" si="11"/>
        <v>691</v>
      </c>
      <c r="G46" s="77">
        <f t="shared" si="11"/>
        <v>69.099999999999994</v>
      </c>
    </row>
    <row r="47" spans="1:7" s="55" customFormat="1" ht="10" x14ac:dyDescent="0.2">
      <c r="A47" s="80">
        <f t="shared" si="10"/>
        <v>0.2742531177500796</v>
      </c>
      <c r="B47" s="82">
        <v>0.90000000000001812</v>
      </c>
      <c r="C47" s="57">
        <f t="shared" si="12"/>
        <v>725000</v>
      </c>
      <c r="D47" s="68">
        <f t="shared" si="11"/>
        <v>72500</v>
      </c>
      <c r="E47" s="68">
        <f t="shared" si="11"/>
        <v>7250</v>
      </c>
      <c r="F47" s="68">
        <f t="shared" si="11"/>
        <v>725</v>
      </c>
      <c r="G47" s="68">
        <f t="shared" si="11"/>
        <v>72.5</v>
      </c>
    </row>
    <row r="48" spans="1:7" s="55" customFormat="1" ht="10" x14ac:dyDescent="0.2">
      <c r="A48" s="80">
        <f t="shared" si="10"/>
        <v>0.24196365222307875</v>
      </c>
      <c r="B48" s="82">
        <v>0.80000000000001847</v>
      </c>
      <c r="C48" s="57">
        <f t="shared" si="12"/>
        <v>758000</v>
      </c>
      <c r="D48" s="68">
        <f t="shared" si="11"/>
        <v>75800</v>
      </c>
      <c r="E48" s="68">
        <f t="shared" si="11"/>
        <v>7580</v>
      </c>
      <c r="F48" s="68">
        <f t="shared" si="11"/>
        <v>758</v>
      </c>
      <c r="G48" s="68">
        <f t="shared" si="11"/>
        <v>75.8</v>
      </c>
    </row>
    <row r="49" spans="1:7" s="55" customFormat="1" ht="10" x14ac:dyDescent="0.2">
      <c r="A49" s="80">
        <f t="shared" si="10"/>
        <v>0.21185539858340216</v>
      </c>
      <c r="B49" s="82">
        <v>0.70000000000001883</v>
      </c>
      <c r="C49" s="57">
        <f t="shared" si="12"/>
        <v>788000</v>
      </c>
      <c r="D49" s="68">
        <f t="shared" si="11"/>
        <v>78800</v>
      </c>
      <c r="E49" s="68">
        <f t="shared" si="11"/>
        <v>7880</v>
      </c>
      <c r="F49" s="68">
        <f t="shared" si="11"/>
        <v>788</v>
      </c>
      <c r="G49" s="68">
        <f t="shared" si="11"/>
        <v>78.8</v>
      </c>
    </row>
    <row r="50" spans="1:7" s="55" customFormat="1" ht="10" x14ac:dyDescent="0.2">
      <c r="A50" s="80">
        <f t="shared" si="10"/>
        <v>0.18406012534676452</v>
      </c>
      <c r="B50" s="82">
        <v>0.60000000000001918</v>
      </c>
      <c r="C50" s="57">
        <f t="shared" si="12"/>
        <v>815000</v>
      </c>
      <c r="D50" s="68">
        <f t="shared" si="11"/>
        <v>81500</v>
      </c>
      <c r="E50" s="68">
        <f t="shared" si="11"/>
        <v>8150</v>
      </c>
      <c r="F50" s="68">
        <f t="shared" si="11"/>
        <v>815</v>
      </c>
      <c r="G50" s="68">
        <f t="shared" si="11"/>
        <v>81.5</v>
      </c>
    </row>
    <row r="51" spans="1:7" s="55" customFormat="1" ht="10" x14ac:dyDescent="0.2">
      <c r="A51" s="80">
        <f t="shared" si="10"/>
        <v>0.15865525393146171</v>
      </c>
      <c r="B51" s="82">
        <v>0.50000000000001954</v>
      </c>
      <c r="C51" s="57">
        <f t="shared" si="12"/>
        <v>841000</v>
      </c>
      <c r="D51" s="68">
        <f t="shared" si="11"/>
        <v>84100</v>
      </c>
      <c r="E51" s="68">
        <f t="shared" si="11"/>
        <v>8410</v>
      </c>
      <c r="F51" s="68">
        <f t="shared" si="11"/>
        <v>841</v>
      </c>
      <c r="G51" s="68">
        <f t="shared" si="11"/>
        <v>84.1</v>
      </c>
    </row>
    <row r="52" spans="1:7" s="55" customFormat="1" ht="10" x14ac:dyDescent="0.2">
      <c r="A52" s="80">
        <f t="shared" si="10"/>
        <v>0.135666060946387</v>
      </c>
      <c r="B52" s="82">
        <v>0.4000000000000199</v>
      </c>
      <c r="C52" s="57">
        <f t="shared" si="12"/>
        <v>864000</v>
      </c>
      <c r="D52" s="68">
        <f t="shared" si="11"/>
        <v>86400</v>
      </c>
      <c r="E52" s="68">
        <f t="shared" si="11"/>
        <v>8640</v>
      </c>
      <c r="F52" s="68">
        <f t="shared" si="11"/>
        <v>864</v>
      </c>
      <c r="G52" s="68">
        <f t="shared" si="11"/>
        <v>86.4</v>
      </c>
    </row>
    <row r="53" spans="1:7" s="55" customFormat="1" ht="10" x14ac:dyDescent="0.2">
      <c r="A53" s="80">
        <f t="shared" si="10"/>
        <v>0.11506967022171216</v>
      </c>
      <c r="B53" s="82">
        <v>0.30000000000002025</v>
      </c>
      <c r="C53" s="57">
        <f t="shared" si="12"/>
        <v>884000</v>
      </c>
      <c r="D53" s="68">
        <f t="shared" si="11"/>
        <v>88400</v>
      </c>
      <c r="E53" s="68">
        <f t="shared" si="11"/>
        <v>8840</v>
      </c>
      <c r="F53" s="68">
        <f t="shared" si="11"/>
        <v>884</v>
      </c>
      <c r="G53" s="68">
        <f t="shared" si="11"/>
        <v>88.4</v>
      </c>
    </row>
    <row r="54" spans="1:7" s="55" customFormat="1" ht="10" x14ac:dyDescent="0.2">
      <c r="A54" s="80">
        <f t="shared" si="10"/>
        <v>9.6800484585613841E-2</v>
      </c>
      <c r="B54" s="82">
        <v>0.20000000000002061</v>
      </c>
      <c r="C54" s="57">
        <f t="shared" si="12"/>
        <v>903000</v>
      </c>
      <c r="D54" s="68">
        <f t="shared" si="11"/>
        <v>90300</v>
      </c>
      <c r="E54" s="68">
        <f t="shared" si="11"/>
        <v>9030</v>
      </c>
      <c r="F54" s="68">
        <f t="shared" si="11"/>
        <v>903</v>
      </c>
      <c r="G54" s="68">
        <f t="shared" si="11"/>
        <v>90.3</v>
      </c>
    </row>
    <row r="55" spans="1:7" s="55" customFormat="1" ht="10" x14ac:dyDescent="0.2">
      <c r="A55" s="80">
        <f>NORMSDIST(B55-1.5)</f>
        <v>8.0756659233774147E-2</v>
      </c>
      <c r="B55" s="82">
        <v>0.10000000000002096</v>
      </c>
      <c r="C55" s="57">
        <f t="shared" si="12"/>
        <v>919000</v>
      </c>
      <c r="D55" s="68">
        <f t="shared" si="11"/>
        <v>91900</v>
      </c>
      <c r="E55" s="68">
        <f t="shared" si="11"/>
        <v>9190</v>
      </c>
      <c r="F55" s="68">
        <f t="shared" si="11"/>
        <v>919</v>
      </c>
      <c r="G55" s="68">
        <f t="shared" si="11"/>
        <v>91.9</v>
      </c>
    </row>
    <row r="56" spans="1:7" x14ac:dyDescent="0.25">
      <c r="B56" s="83"/>
    </row>
    <row r="57" spans="1:7" x14ac:dyDescent="0.25">
      <c r="B57" s="83"/>
    </row>
    <row r="58" spans="1:7" x14ac:dyDescent="0.25">
      <c r="B58" s="83"/>
    </row>
    <row r="59" spans="1:7" x14ac:dyDescent="0.25">
      <c r="B59" s="83"/>
    </row>
    <row r="60" spans="1:7" x14ac:dyDescent="0.25">
      <c r="B60" s="83"/>
    </row>
    <row r="61" spans="1:7" x14ac:dyDescent="0.25">
      <c r="B61" s="83"/>
    </row>
    <row r="62" spans="1:7" x14ac:dyDescent="0.25">
      <c r="B62" s="83"/>
    </row>
    <row r="63" spans="1:7" x14ac:dyDescent="0.25">
      <c r="B63" s="83"/>
    </row>
    <row r="64" spans="1:7" x14ac:dyDescent="0.25">
      <c r="B64" s="83"/>
    </row>
    <row r="65" spans="2:2" x14ac:dyDescent="0.25">
      <c r="B65" s="83"/>
    </row>
    <row r="66" spans="2:2" x14ac:dyDescent="0.25">
      <c r="B66" s="83"/>
    </row>
    <row r="67" spans="2:2" x14ac:dyDescent="0.25">
      <c r="B67" s="83"/>
    </row>
    <row r="68" spans="2:2" x14ac:dyDescent="0.25">
      <c r="B68" s="83"/>
    </row>
    <row r="69" spans="2:2" x14ac:dyDescent="0.25">
      <c r="B69" s="83"/>
    </row>
    <row r="70" spans="2:2" x14ac:dyDescent="0.25">
      <c r="B70" s="83"/>
    </row>
    <row r="71" spans="2:2" x14ac:dyDescent="0.25">
      <c r="B71" s="83"/>
    </row>
    <row r="72" spans="2:2" x14ac:dyDescent="0.25">
      <c r="B72" s="83"/>
    </row>
    <row r="73" spans="2:2" x14ac:dyDescent="0.25">
      <c r="B73" s="83"/>
    </row>
    <row r="74" spans="2:2" x14ac:dyDescent="0.25">
      <c r="B74" s="83"/>
    </row>
    <row r="75" spans="2:2" x14ac:dyDescent="0.25">
      <c r="B75" s="83"/>
    </row>
    <row r="76" spans="2:2" x14ac:dyDescent="0.25">
      <c r="B76" s="83"/>
    </row>
    <row r="77" spans="2:2" x14ac:dyDescent="0.25">
      <c r="B77" s="83"/>
    </row>
    <row r="78" spans="2:2" x14ac:dyDescent="0.25">
      <c r="B78" s="83"/>
    </row>
    <row r="79" spans="2:2" x14ac:dyDescent="0.25">
      <c r="B79" s="83"/>
    </row>
    <row r="80" spans="2:2" x14ac:dyDescent="0.25">
      <c r="B80" s="83"/>
    </row>
    <row r="81" spans="2:2" x14ac:dyDescent="0.25">
      <c r="B81" s="83"/>
    </row>
    <row r="82" spans="2:2" x14ac:dyDescent="0.25">
      <c r="B82" s="83"/>
    </row>
    <row r="83" spans="2:2" x14ac:dyDescent="0.25">
      <c r="B83" s="83"/>
    </row>
    <row r="84" spans="2:2" x14ac:dyDescent="0.25">
      <c r="B84" s="83"/>
    </row>
    <row r="85" spans="2:2" x14ac:dyDescent="0.25">
      <c r="B85" s="83"/>
    </row>
    <row r="86" spans="2:2" x14ac:dyDescent="0.25">
      <c r="B86" s="83"/>
    </row>
    <row r="87" spans="2:2" x14ac:dyDescent="0.25">
      <c r="B87" s="83"/>
    </row>
    <row r="88" spans="2:2" x14ac:dyDescent="0.25">
      <c r="B88" s="83"/>
    </row>
    <row r="89" spans="2:2" x14ac:dyDescent="0.25">
      <c r="B89" s="83"/>
    </row>
    <row r="90" spans="2:2" x14ac:dyDescent="0.25">
      <c r="B90" s="83"/>
    </row>
    <row r="91" spans="2:2" x14ac:dyDescent="0.25">
      <c r="B91" s="83"/>
    </row>
    <row r="92" spans="2:2" x14ac:dyDescent="0.25">
      <c r="B92" s="83"/>
    </row>
    <row r="93" spans="2:2" x14ac:dyDescent="0.25">
      <c r="B93" s="83"/>
    </row>
    <row r="94" spans="2:2" x14ac:dyDescent="0.25">
      <c r="B94" s="83"/>
    </row>
    <row r="95" spans="2:2" x14ac:dyDescent="0.25">
      <c r="B95" s="83"/>
    </row>
    <row r="96" spans="2:2" x14ac:dyDescent="0.25">
      <c r="B96" s="83"/>
    </row>
    <row r="97" spans="2:2" x14ac:dyDescent="0.25">
      <c r="B97" s="83"/>
    </row>
    <row r="98" spans="2:2" x14ac:dyDescent="0.25">
      <c r="B98" s="83"/>
    </row>
    <row r="99" spans="2:2" x14ac:dyDescent="0.25">
      <c r="B99" s="83"/>
    </row>
    <row r="100" spans="2:2" x14ac:dyDescent="0.25">
      <c r="B100" s="83"/>
    </row>
    <row r="101" spans="2:2" x14ac:dyDescent="0.25">
      <c r="B101" s="83"/>
    </row>
    <row r="102" spans="2:2" x14ac:dyDescent="0.25">
      <c r="B102" s="83"/>
    </row>
    <row r="103" spans="2:2" x14ac:dyDescent="0.25">
      <c r="B103" s="83"/>
    </row>
    <row r="104" spans="2:2" x14ac:dyDescent="0.25">
      <c r="B104" s="83"/>
    </row>
    <row r="105" spans="2:2" x14ac:dyDescent="0.25">
      <c r="B105" s="83"/>
    </row>
    <row r="106" spans="2:2" x14ac:dyDescent="0.25">
      <c r="B106" s="83"/>
    </row>
    <row r="107" spans="2:2" x14ac:dyDescent="0.25">
      <c r="B107" s="83"/>
    </row>
    <row r="108" spans="2:2" x14ac:dyDescent="0.25">
      <c r="B108" s="83"/>
    </row>
    <row r="109" spans="2:2" x14ac:dyDescent="0.25">
      <c r="B109" s="83"/>
    </row>
    <row r="110" spans="2:2" x14ac:dyDescent="0.25">
      <c r="B110" s="83"/>
    </row>
    <row r="111" spans="2:2" x14ac:dyDescent="0.25">
      <c r="B111" s="83"/>
    </row>
    <row r="112" spans="2:2" x14ac:dyDescent="0.25">
      <c r="B112" s="83"/>
    </row>
    <row r="113" spans="2:2" x14ac:dyDescent="0.25">
      <c r="B113" s="83"/>
    </row>
    <row r="114" spans="2:2" x14ac:dyDescent="0.25">
      <c r="B114" s="83"/>
    </row>
    <row r="115" spans="2:2" x14ac:dyDescent="0.25">
      <c r="B115" s="83"/>
    </row>
    <row r="116" spans="2:2" x14ac:dyDescent="0.25">
      <c r="B116" s="83"/>
    </row>
    <row r="117" spans="2:2" x14ac:dyDescent="0.25">
      <c r="B117" s="83"/>
    </row>
    <row r="118" spans="2:2" x14ac:dyDescent="0.25">
      <c r="B118" s="83"/>
    </row>
    <row r="119" spans="2:2" x14ac:dyDescent="0.25">
      <c r="B119" s="83"/>
    </row>
    <row r="120" spans="2:2" x14ac:dyDescent="0.25">
      <c r="B120" s="83"/>
    </row>
    <row r="121" spans="2:2" x14ac:dyDescent="0.25">
      <c r="B121" s="83"/>
    </row>
    <row r="122" spans="2:2" x14ac:dyDescent="0.25">
      <c r="B122" s="83"/>
    </row>
    <row r="123" spans="2:2" x14ac:dyDescent="0.25">
      <c r="B123" s="83"/>
    </row>
    <row r="124" spans="2:2" x14ac:dyDescent="0.25">
      <c r="B124" s="83"/>
    </row>
    <row r="125" spans="2:2" x14ac:dyDescent="0.25">
      <c r="B125" s="83"/>
    </row>
    <row r="126" spans="2:2" x14ac:dyDescent="0.25">
      <c r="B126" s="83"/>
    </row>
    <row r="127" spans="2:2" x14ac:dyDescent="0.25">
      <c r="B127" s="83"/>
    </row>
    <row r="128" spans="2:2" x14ac:dyDescent="0.25">
      <c r="B128" s="83"/>
    </row>
    <row r="129" spans="2:2" x14ac:dyDescent="0.25">
      <c r="B129" s="83"/>
    </row>
    <row r="130" spans="2:2" x14ac:dyDescent="0.25">
      <c r="B130" s="83"/>
    </row>
    <row r="131" spans="2:2" x14ac:dyDescent="0.25">
      <c r="B131" s="83"/>
    </row>
    <row r="132" spans="2:2" x14ac:dyDescent="0.25">
      <c r="B132" s="83"/>
    </row>
    <row r="133" spans="2:2" x14ac:dyDescent="0.25">
      <c r="B133" s="83"/>
    </row>
    <row r="134" spans="2:2" x14ac:dyDescent="0.25">
      <c r="B134" s="83"/>
    </row>
    <row r="135" spans="2:2" x14ac:dyDescent="0.25">
      <c r="B135" s="83"/>
    </row>
    <row r="136" spans="2:2" x14ac:dyDescent="0.25">
      <c r="B136" s="83"/>
    </row>
    <row r="137" spans="2:2" x14ac:dyDescent="0.25">
      <c r="B137" s="83"/>
    </row>
    <row r="138" spans="2:2" x14ac:dyDescent="0.25">
      <c r="B138" s="83"/>
    </row>
    <row r="139" spans="2:2" x14ac:dyDescent="0.25">
      <c r="B139" s="83"/>
    </row>
    <row r="140" spans="2:2" x14ac:dyDescent="0.25">
      <c r="B140" s="83"/>
    </row>
    <row r="141" spans="2:2" x14ac:dyDescent="0.25">
      <c r="B141" s="83"/>
    </row>
    <row r="142" spans="2:2" x14ac:dyDescent="0.25">
      <c r="B142" s="83"/>
    </row>
    <row r="143" spans="2:2" x14ac:dyDescent="0.25">
      <c r="B143" s="83"/>
    </row>
    <row r="144" spans="2:2" x14ac:dyDescent="0.25">
      <c r="B144" s="83"/>
    </row>
    <row r="145" spans="2:2" x14ac:dyDescent="0.25">
      <c r="B145" s="83"/>
    </row>
    <row r="146" spans="2:2" x14ac:dyDescent="0.25">
      <c r="B146" s="83"/>
    </row>
    <row r="147" spans="2:2" x14ac:dyDescent="0.25">
      <c r="B147" s="83"/>
    </row>
    <row r="148" spans="2:2" x14ac:dyDescent="0.25">
      <c r="B148" s="83"/>
    </row>
    <row r="149" spans="2:2" x14ac:dyDescent="0.25">
      <c r="B149" s="83"/>
    </row>
    <row r="150" spans="2:2" x14ac:dyDescent="0.25">
      <c r="B150" s="83"/>
    </row>
    <row r="151" spans="2:2" x14ac:dyDescent="0.25">
      <c r="B151" s="83"/>
    </row>
    <row r="152" spans="2:2" x14ac:dyDescent="0.25">
      <c r="B152" s="83"/>
    </row>
    <row r="153" spans="2:2" x14ac:dyDescent="0.25">
      <c r="B153" s="83"/>
    </row>
    <row r="154" spans="2:2" x14ac:dyDescent="0.25">
      <c r="B154" s="83"/>
    </row>
    <row r="155" spans="2:2" x14ac:dyDescent="0.25">
      <c r="B155" s="83"/>
    </row>
    <row r="156" spans="2:2" x14ac:dyDescent="0.25">
      <c r="B156" s="83"/>
    </row>
    <row r="157" spans="2:2" x14ac:dyDescent="0.25">
      <c r="B157" s="83"/>
    </row>
    <row r="158" spans="2:2" x14ac:dyDescent="0.25">
      <c r="B158" s="83"/>
    </row>
    <row r="159" spans="2:2" x14ac:dyDescent="0.25">
      <c r="B159" s="83"/>
    </row>
    <row r="160" spans="2:2" x14ac:dyDescent="0.25">
      <c r="B160" s="83"/>
    </row>
    <row r="161" spans="2:2" x14ac:dyDescent="0.25">
      <c r="B161" s="83"/>
    </row>
    <row r="162" spans="2:2" x14ac:dyDescent="0.25">
      <c r="B162" s="83"/>
    </row>
    <row r="163" spans="2:2" x14ac:dyDescent="0.25">
      <c r="B163" s="83"/>
    </row>
    <row r="164" spans="2:2" x14ac:dyDescent="0.25">
      <c r="B164" s="83"/>
    </row>
    <row r="165" spans="2:2" x14ac:dyDescent="0.25">
      <c r="B165" s="83"/>
    </row>
    <row r="166" spans="2:2" x14ac:dyDescent="0.25">
      <c r="B166" s="83"/>
    </row>
    <row r="167" spans="2:2" x14ac:dyDescent="0.25">
      <c r="B167" s="83"/>
    </row>
    <row r="168" spans="2:2" x14ac:dyDescent="0.25">
      <c r="B168" s="83"/>
    </row>
    <row r="169" spans="2:2" x14ac:dyDescent="0.25">
      <c r="B169" s="83"/>
    </row>
    <row r="170" spans="2:2" x14ac:dyDescent="0.25">
      <c r="B170" s="83"/>
    </row>
    <row r="171" spans="2:2" x14ac:dyDescent="0.25">
      <c r="B171" s="83"/>
    </row>
    <row r="172" spans="2:2" x14ac:dyDescent="0.25">
      <c r="B172" s="83"/>
    </row>
    <row r="173" spans="2:2" x14ac:dyDescent="0.25">
      <c r="B173" s="83"/>
    </row>
    <row r="174" spans="2:2" x14ac:dyDescent="0.25">
      <c r="B174" s="83"/>
    </row>
    <row r="175" spans="2:2" x14ac:dyDescent="0.25">
      <c r="B175" s="83"/>
    </row>
    <row r="176" spans="2:2" x14ac:dyDescent="0.25">
      <c r="B176" s="83"/>
    </row>
    <row r="177" spans="2:2" x14ac:dyDescent="0.25">
      <c r="B177" s="83"/>
    </row>
    <row r="178" spans="2:2" x14ac:dyDescent="0.25">
      <c r="B178" s="83"/>
    </row>
    <row r="179" spans="2:2" x14ac:dyDescent="0.25">
      <c r="B179" s="83"/>
    </row>
    <row r="180" spans="2:2" x14ac:dyDescent="0.25">
      <c r="B180" s="83"/>
    </row>
    <row r="181" spans="2:2" x14ac:dyDescent="0.25">
      <c r="B181" s="83"/>
    </row>
    <row r="182" spans="2:2" x14ac:dyDescent="0.25">
      <c r="B182" s="83"/>
    </row>
    <row r="183" spans="2:2" x14ac:dyDescent="0.25">
      <c r="B183" s="83"/>
    </row>
    <row r="184" spans="2:2" x14ac:dyDescent="0.25">
      <c r="B184" s="83"/>
    </row>
    <row r="185" spans="2:2" x14ac:dyDescent="0.25">
      <c r="B185" s="83"/>
    </row>
  </sheetData>
  <sheetProtection sheet="1" objects="1" scenarios="1"/>
  <pageMargins left="0.75" right="0.75" top="1" bottom="1" header="0.5" footer="0.5"/>
  <pageSetup orientation="portrait" r:id="rId1"/>
  <headerFooter alignWithMargins="0">
    <oddFooter>&amp;CNote: Zst is assumed to be Zlt + 1.5.  Yield is assumed to be long term data.
Subtract 1.5 to get long term Z (Process Sigma).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z_calculator</vt:lpstr>
      <vt:lpstr>z_table</vt:lpstr>
      <vt:lpstr>Abridged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Beauchamp Consulting</dc:creator>
  <cp:lastModifiedBy>susan beauchamp</cp:lastModifiedBy>
  <cp:lastPrinted>1998-03-04T19:05:59Z</cp:lastPrinted>
  <dcterms:created xsi:type="dcterms:W3CDTF">1998-03-04T15:39:25Z</dcterms:created>
  <dcterms:modified xsi:type="dcterms:W3CDTF">2017-11-09T17:23:51Z</dcterms:modified>
</cp:coreProperties>
</file>